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'Доходы'!#REF!</definedName>
    <definedName name="FILE_NAME" localSheetId="0">'Доходы'!$H$3</definedName>
    <definedName name="FIO" localSheetId="0">'Доходы'!#REF!</definedName>
    <definedName name="FORM_CODE" localSheetId="0">'Доходы'!$H$5</definedName>
    <definedName name="LAST_CELL" localSheetId="0">'Доходы'!#REF!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'Доходы'!#REF!</definedName>
    <definedName name="SIGN" localSheetId="0">'Доходы'!#REF!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<sst xmlns="http://schemas.openxmlformats.org/spreadsheetml/2006/main" count="901" uniqueCount="369">
  <si>
    <t>Итого</t>
  </si>
  <si>
    <t>3. Источники финансирования дефицита бюджета</t>
  </si>
  <si>
    <t>Наименование показателя</t>
  </si>
  <si>
    <t>Код источника финансирования по бюджетной классификации</t>
  </si>
  <si>
    <t>Исполено</t>
  </si>
  <si>
    <t>Источники финансирования дефицитов бюджетов - всего</t>
  </si>
  <si>
    <t>Х</t>
  </si>
  <si>
    <t>ИСТОЧНИКИ ВНУТРЕННЕГО ФИНАНСИРОВАНИЯ ДЕФИЦИТОВ БЮДЖЕТОВ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</si>
  <si>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</si>
  <si>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</si>
  <si>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</si>
  <si>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</si>
  <si>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</si>
  <si>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</si>
  <si>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</si>
  <si>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</si>
  <si>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</si>
  <si>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</si>
  <si>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</si>
  <si>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</si>
  <si>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</si>
  <si>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</si>
  <si>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</si>
  <si>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</si>
  <si>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</si>
  <si>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</si>
  <si>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</si>
  <si>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</si>
  <si>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0800</t>
  </si>
  <si>
    <t>0801</t>
  </si>
  <si>
    <t>0102</t>
  </si>
  <si>
    <t>0104</t>
  </si>
  <si>
    <t>0409</t>
  </si>
  <si>
    <t>0500</t>
  </si>
  <si>
    <t>Иные бюджетные ассигнования</t>
  </si>
  <si>
    <t>Уплата налогов, сборов и иных платежей</t>
  </si>
  <si>
    <t>Уплата иных платежей</t>
  </si>
  <si>
    <t>Резервные средства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</si>
  <si>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</si>
  <si>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</si>
  <si>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</si>
  <si>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</si>
  <si>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</si>
  <si>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</si>
  <si>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</si>
  <si>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</si>
  <si>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</si>
  <si>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</si>
  <si>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</si>
  <si>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</si>
  <si>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</si>
  <si>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</si>
  <si>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</si>
  <si>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 xml:space="preserve">             Форма 0503117  с.3</t>
  </si>
  <si>
    <t>500</t>
  </si>
  <si>
    <t>Доходы/PARAMS</t>
  </si>
  <si>
    <t/>
  </si>
  <si>
    <t>№ п/п</t>
  </si>
  <si>
    <t>1</t>
  </si>
  <si>
    <t>2</t>
  </si>
  <si>
    <t>0100</t>
  </si>
  <si>
    <t>3</t>
  </si>
  <si>
    <t>Руководство и управление в сфере установленных функций органов муниципальной власти в рамках непрограммных расходов районного Совета депутатов</t>
  </si>
  <si>
    <t>7</t>
  </si>
  <si>
    <t>100</t>
  </si>
  <si>
    <t>8</t>
  </si>
  <si>
    <t>120</t>
  </si>
  <si>
    <t>9</t>
  </si>
  <si>
    <t>121</t>
  </si>
  <si>
    <t>129</t>
  </si>
  <si>
    <t>14</t>
  </si>
  <si>
    <t>240</t>
  </si>
  <si>
    <t>244</t>
  </si>
  <si>
    <t>800</t>
  </si>
  <si>
    <t>850</t>
  </si>
  <si>
    <t>853</t>
  </si>
  <si>
    <t>Непрограммные расходы отдельных органов исполнительной власти</t>
  </si>
  <si>
    <t>Функционирование финансового управления администрации Идринского района</t>
  </si>
  <si>
    <t>65</t>
  </si>
  <si>
    <t>0111</t>
  </si>
  <si>
    <t>66</t>
  </si>
  <si>
    <t>67</t>
  </si>
  <si>
    <t>68</t>
  </si>
  <si>
    <t>69</t>
  </si>
  <si>
    <t>70</t>
  </si>
  <si>
    <t>870</t>
  </si>
  <si>
    <t>72</t>
  </si>
  <si>
    <t>0113</t>
  </si>
  <si>
    <t>73</t>
  </si>
  <si>
    <t>74</t>
  </si>
  <si>
    <t>75</t>
  </si>
  <si>
    <t>76</t>
  </si>
  <si>
    <t>77</t>
  </si>
  <si>
    <t>530</t>
  </si>
  <si>
    <t>84</t>
  </si>
  <si>
    <t>0200</t>
  </si>
  <si>
    <t>85</t>
  </si>
  <si>
    <t>0203</t>
  </si>
  <si>
    <t>86</t>
  </si>
  <si>
    <t>87</t>
  </si>
  <si>
    <t>88</t>
  </si>
  <si>
    <t>89</t>
  </si>
  <si>
    <t>90</t>
  </si>
  <si>
    <t>91</t>
  </si>
  <si>
    <t>540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</si>
  <si>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</si>
  <si>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</si>
  <si>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</si>
  <si>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</si>
  <si>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</si>
  <si>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</si>
  <si>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</si>
  <si>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</si>
  <si>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</si>
  <si>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</si>
  <si>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</si>
  <si>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</si>
  <si>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</si>
  <si>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</si>
  <si>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</si>
  <si>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</si>
  <si>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</si>
  <si>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</si>
  <si>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</si>
  <si>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</si>
  <si>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</si>
  <si>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</si>
  <si>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</si>
  <si>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</si>
  <si>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</si>
  <si>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</si>
  <si>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</si>
  <si>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</si>
  <si>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</si>
  <si>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</si>
  <si>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</si>
  <si>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</si>
  <si>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</si>
  <si>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</si>
  <si>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</si>
  <si>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</si>
  <si>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</si>
  <si>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</si>
  <si>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</si>
  <si>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</si>
  <si>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0502</t>
  </si>
  <si>
    <t>0503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</si>
  <si>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</si>
  <si>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</si>
  <si>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</si>
  <si>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</si>
  <si>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</si>
  <si>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</si>
  <si>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</si>
  <si>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</si>
  <si>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</si>
  <si>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</si>
  <si>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</si>
  <si>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ГОСУДАРСТВЕННАЯ ПОШЛИНА</t>
  </si>
  <si>
    <t>182 10800000000000000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</si>
  <si>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</si>
  <si>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</si>
  <si>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</si>
  <si>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</si>
  <si>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</si>
  <si>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реализацию федеральных целевых программ</t>
  </si>
  <si>
    <t>Субсидии бюджетам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</si>
  <si>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</si>
  <si>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</si>
  <si>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</si>
  <si>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</si>
  <si>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</si>
  <si>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</si>
  <si>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</si>
  <si>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</si>
  <si>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200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</si>
  <si>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</si>
  <si>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</si>
  <si>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</si>
  <si>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</si>
  <si>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</si>
  <si>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</si>
  <si>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</si>
  <si>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</si>
  <si>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</si>
  <si>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Субвенции</t>
  </si>
  <si>
    <t>810</t>
  </si>
  <si>
    <t>0300</t>
  </si>
  <si>
    <t>0310</t>
  </si>
  <si>
    <t>0400</t>
  </si>
  <si>
    <t>04092619</t>
  </si>
  <si>
    <t>на 01.01.2018 г.</t>
  </si>
  <si>
    <t>04617410</t>
  </si>
  <si>
    <t>182 10804020011000110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</si>
  <si>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</si>
  <si>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810 20000000000000000</t>
  </si>
  <si>
    <t>810 20200000000000000</t>
  </si>
  <si>
    <t>Субвенции бюджетам сельских поселений на выполнение передаваемых полномочий субъектов Российской Федерации</t>
  </si>
  <si>
    <t>810 20230024000000151</t>
  </si>
  <si>
    <t>810 20230024010000151</t>
  </si>
  <si>
    <t>Дотации бюджетам сельских поселений на выравнивание бюджетной обеспеченности</t>
  </si>
  <si>
    <t>810 20215001000000151</t>
  </si>
  <si>
    <t>810 20215001010000151</t>
  </si>
  <si>
    <t>810 20210000000000151</t>
  </si>
  <si>
    <t>810 20225558000000151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</si>
  <si>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</si>
  <si>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810 20220051000000151</t>
  </si>
  <si>
    <t>810 20220000000000151</t>
  </si>
  <si>
    <t>Большетелекский сельсовета</t>
  </si>
  <si>
    <t>Администрация Большетелекского сельсовета</t>
  </si>
  <si>
    <t>810 20230000000000151</t>
  </si>
  <si>
    <t>810 20235118000000151</t>
  </si>
  <si>
    <t>810 20235118050000151</t>
  </si>
  <si>
    <t>810 20240000000000151</t>
  </si>
  <si>
    <t>810 20249999000000151</t>
  </si>
  <si>
    <t>810 20249999010000151</t>
  </si>
  <si>
    <t>Прочие межбюджетные трансферты, передаваемые бюджетам сельских поселений</t>
  </si>
  <si>
    <t>810 20225558100000151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</si>
  <si>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</si>
  <si>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НАЛОГИ НА ТОВАРЫ (РАБОТЫ, УСЛУГИ), РЕАЛИЗУЕМЫЕ НА ТЕРРИТОРИИ РОССИЙСКОЙ ФЕДЕРАЦИИ</t>
  </si>
  <si>
    <t>10010302000010000110</t>
  </si>
  <si>
    <t>НАЛОГИ НА ИМУЩЕСТВО</t>
  </si>
  <si>
    <t>182 10600000000000110</t>
  </si>
  <si>
    <t>7200000000</t>
  </si>
  <si>
    <t>7210000000</t>
  </si>
  <si>
    <t>7210080060</t>
  </si>
  <si>
    <t>Руководство и управление в сфере установленных функций органов муниципального образования</t>
  </si>
  <si>
    <t>Резервный фонд администрации Большетелекского сельсовета в рамках непрограммных расходов отдельных органов исполнительной власти</t>
  </si>
  <si>
    <t>Непрограммные расходыотдельных органов исполнительной власти</t>
  </si>
  <si>
    <t>7210000210</t>
  </si>
  <si>
    <t>7210000230</t>
  </si>
  <si>
    <t>7210081550</t>
  </si>
  <si>
    <t>Межбюджетные трансферты на осуществление части по решению вопросов местного значения в соответствии с заключенными соглашениями администрации Большетелекского сельсовета в рамках непрограммных расходов отдельных органов исполнительной власти</t>
  </si>
  <si>
    <t>Руководство и управление в сфере установленных функций органов муниципальной власти по администрации Большетелекского сельсовета в рамках непрограммных расходов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</si>
  <si>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по администрации Большетелекского сельсовета в рамках непрограммных расходов отдельных органов исполнительной власти</t>
  </si>
  <si>
    <t>7210051180</t>
  </si>
  <si>
    <t>Выполнение государственных полномочий по созданию и обеспечению деятельности административных комиссий по администрации Большетелекского сельсовета в рамках непрограммных расходов отдельных органов исполнительной власти</t>
  </si>
  <si>
    <t>7210075140</t>
  </si>
  <si>
    <t>0280010460</t>
  </si>
  <si>
    <t>Средства на повышение размеров оплаты труда основного и административно-управленчиского персонала учреждений культуры  в рамках отдельных мероприятий муницыпальной программы Большетелекского сельсовета "Создание условий для развития культуры"</t>
  </si>
  <si>
    <t>Муниципальная программа "Обеспечение безопасности жизнедеятельности Большетелекского сельсовета"</t>
  </si>
  <si>
    <t>0100000000</t>
  </si>
  <si>
    <t>Подпрограмма "Создание безопасных условий проживания"</t>
  </si>
  <si>
    <t>0140000000</t>
  </si>
  <si>
    <t>0140074120</t>
  </si>
  <si>
    <t>Мероприятия по обеспечению первичных мер пожарной безопасности в рамках подпрограммы"Создание безопасных условий проживания" муниципальной программы "Обеспечение безопасности жизнедеятельности Большетелекского сельсовета"</t>
  </si>
  <si>
    <t>Софинансирование мероприятий по обеспечению первичных мер пожарной безопасности в рамках подпрограммы «Создание безопасных условий проживания» муниципальной программы «Обеспечение безопасности жизнедеятельности Большетелекского сельсовета»</t>
  </si>
  <si>
    <t>01400S4120</t>
  </si>
  <si>
    <t>0110000000</t>
  </si>
  <si>
    <t>Подпрограмма «Содержание улично-дорожной сети сельсовета»</t>
  </si>
  <si>
    <t>0110075080</t>
  </si>
  <si>
    <t>Мероприятия по содержанию автомобильных дорог общего пользования местного значения в рамках подпрограммы «Содержание улично-дорожной сети сельсовета» муниципальной программы «Обеспечение безопасности жизнедеятельности Большетелекского сельсовета»</t>
  </si>
  <si>
    <t>Мероприятия по капитальному ремонту и ремонту автомобильных дорог общего пользования местного значения в рамках подпрограммы «Содержание улично-дорожной сети сельсовета» муниципальной программы «Обеспечение безопасности жизнедеятельности Большетелекского сельсовета»</t>
  </si>
  <si>
    <t>0110075090</t>
  </si>
  <si>
    <t>0110081670</t>
  </si>
  <si>
    <t>Мероприятия по содержанию автомобильных дорог и инженерных сооружений на них в границах поселений в рамках благоустройства в рамках подпрограммы «Содержание улично-дорожной сети сельсовета» муниципальной программы «Обеспечение безопасности жизнедеятельности Большетелекского сельсовета»</t>
  </si>
  <si>
    <t>Софинансирование мероприятий по содержанию автомобильных дорог общего пользования местного значения в рамках подпрограммы «Содержание улично-дорожной сети сельсовета» муниципальной программы «Обеспечение безопасности жизнедеятельности Большетелекского сельсовета»</t>
  </si>
  <si>
    <t>01100S5080</t>
  </si>
  <si>
    <t>01100S5090</t>
  </si>
  <si>
    <t>Софинансирование мероприятий по капитальному ремонту и ремонту автомобильных дорог общего пользования местного значения в рамках подпрограммы «Содержание улично-дорожной сети сельсовета» муниципальной программы «Обеспечение безопасности жизнедеятельности Большетелекского сельсовета»</t>
  </si>
  <si>
    <t>Мероприятия в области коммунального хозяйства по администрации Большетелекского сельсовета в рамках не программных расходов отдельных органов исполнительной власти</t>
  </si>
  <si>
    <t>7210080630</t>
  </si>
  <si>
    <t>Муниципальная программа «Обеспечение безопасности жизнедеятельности Большетелекского сельсовета»</t>
  </si>
  <si>
    <t>Подпрограмма «Содержание уличного освещения»</t>
  </si>
  <si>
    <t>Мероприятия по уличному освещению в рамках подпрограммы «Содержание уличного освещения» муниципальной программы «Обеспечение безопасности жизнедеятельности Большетелекского сельсовета»</t>
  </si>
  <si>
    <t>0120000000</t>
  </si>
  <si>
    <t>0120081660</t>
  </si>
  <si>
    <t>Мероприятие по организации общественных работ в рамках подпрограммы «Благоустройство территории Большетелекского сельсовета» муниципальной программы Большетелекского сельсовета «Обеспечение жизнедеятельности территории Большетелекского сельсовета»</t>
  </si>
  <si>
    <t>0120081960</t>
  </si>
  <si>
    <t>0200000000</t>
  </si>
  <si>
    <t>0280000000</t>
  </si>
  <si>
    <t>Муниципальная программа «Создание условий для развития культуры»</t>
  </si>
  <si>
    <t>Отдельные мероприятия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</si>
  <si>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муниципальной программы «Создание условий для развития культуры»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</si>
  <si>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</si>
  <si>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</si>
  <si>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0280010210</t>
  </si>
  <si>
    <t>600</t>
  </si>
  <si>
    <t>610</t>
  </si>
  <si>
    <t>Обеспечение деятельности учреждения, оказание услуг населению в рамках отдельных мероприятий муниципальной программы «Создание условий для развития культуры»</t>
  </si>
  <si>
    <t>0280081000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</si>
  <si>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в рамках отдельных мероприятий муницыпальной программы Большетелекского сельсовета "Создание условий для развития культуры"</t>
  </si>
  <si>
    <t>Софинансирование мероприятий по обеспечению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в рамках отдельных мероприятий муниципальной программы Большетелекского сельсовета «Создание условий для развития культуры»</t>
  </si>
  <si>
    <t>02800L5580</t>
  </si>
  <si>
    <t>02800R5580</t>
  </si>
  <si>
    <t>Межбюджетные трансферты на осуществление части полномочий по решению вопросов местного значения в соответствии с заключёнными соглашениями администрации Большетелекского сельсовета в рамках непрограмных расходов отдельных органов исполнительной власти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</si>
  <si>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</si>
  <si>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</si>
  <si>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</si>
  <si>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</si>
  <si>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</si>
  <si>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</si>
  <si>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</si>
  <si>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</si>
  <si>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</si>
  <si>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</si>
  <si>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</si>
  <si>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</si>
  <si>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</si>
  <si>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</si>
  <si>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</si>
  <si>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</si>
  <si>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</si>
  <si>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</si>
  <si>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</si>
  <si>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</si>
  <si>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</si>
  <si>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</si>
  <si>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</si>
  <si>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</si>
  <si>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</si>
  <si>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</si>
  <si>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</si>
  <si>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</si>
  <si>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</si>
  <si>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</si>
  <si>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</si>
  <si>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</si>
  <si>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</si>
  <si>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</si>
  <si>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</si>
  <si>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</si>
  <si>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</si>
  <si>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</si>
  <si>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</si>
  <si>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</si>
  <si>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</si>
  <si>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</si>
  <si>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</si>
  <si>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</si>
  <si>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</si>
  <si>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</si>
  <si>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</si>
  <si>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</si>
  <si>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</si>
  <si>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</si>
  <si>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</si>
  <si>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</si>
  <si>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</si>
  <si>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</si>
  <si>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71</t>
  </si>
  <si>
    <t>78</t>
  </si>
  <si>
    <t>79</t>
  </si>
  <si>
    <t>80</t>
  </si>
  <si>
    <t>81</t>
  </si>
  <si>
    <t>82</t>
  </si>
  <si>
    <t>83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</si>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</sst>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  <numFmt numFmtId="183" formatCode="#,##0.0"/>
  </numFmts>
  <fonts count="4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22" xfId="0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5" fillId="0" borderId="22" xfId="0" applyNumberFormat="1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49" fontId="5" fillId="0" borderId="22" xfId="0" applyNumberFormat="1" applyFont="1" applyBorder="1" applyAlignment="1" applyProtection="1">
      <alignment horizontal="left"/>
      <protection/>
    </xf>
    <xf numFmtId="49" fontId="5" fillId="0" borderId="2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>
      <alignment/>
    </xf>
    <xf numFmtId="181" fontId="5" fillId="0" borderId="22" xfId="0" applyNumberFormat="1" applyFont="1" applyBorder="1" applyAlignment="1" applyProtection="1">
      <alignment horizontal="left" vertic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0" fontId="8" fillId="0" borderId="0" xfId="0" applyFont="1" applyFill="1" applyBorder="1" applyAlignment="1">
      <alignment/>
    </xf>
    <xf numFmtId="0" fontId="9" fillId="0" borderId="22" xfId="33" applyNumberFormat="1" applyFont="1" applyFill="1" applyBorder="1" applyAlignment="1">
      <alignment horizontal="center" vertical="center" wrapText="1" readingOrder="1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9" fillId="0" borderId="22" xfId="33" applyNumberFormat="1" applyFont="1" applyFill="1" applyBorder="1" applyAlignment="1">
      <alignment horizontal="left" wrapText="1" readingOrder="1"/>
      <protection/>
    </xf>
    <xf numFmtId="0" fontId="9" fillId="0" borderId="22" xfId="33" applyNumberFormat="1" applyFont="1" applyFill="1" applyBorder="1" applyAlignment="1">
      <alignment horizontal="center" wrapText="1" readingOrder="1"/>
      <protection/>
    </xf>
    <xf numFmtId="182" fontId="9" fillId="0" borderId="22" xfId="33" applyNumberFormat="1" applyFont="1" applyFill="1" applyBorder="1" applyAlignment="1">
      <alignment horizontal="right" wrapText="1" readingOrder="1"/>
      <protection/>
    </xf>
    <xf numFmtId="4" fontId="5" fillId="0" borderId="22" xfId="0" applyNumberFormat="1" applyFont="1" applyBorder="1" applyAlignment="1">
      <alignment horizontal="center"/>
    </xf>
    <xf numFmtId="0" fontId="10" fillId="0" borderId="22" xfId="0" applyNumberFormat="1" applyFont="1" applyFill="1" applyBorder="1" applyAlignment="1">
      <alignment vertical="top" wrapText="1"/>
    </xf>
    <xf numFmtId="4" fontId="5" fillId="0" borderId="36" xfId="0" applyNumberFormat="1" applyFont="1" applyBorder="1" applyAlignment="1" applyProtection="1">
      <alignment horizontal="right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1" xfId="0" applyNumberFormat="1" applyFont="1" applyBorder="1" applyAlignment="1" applyProtection="1">
      <alignment horizontal="left" wrapText="1"/>
      <protection/>
    </xf>
    <xf numFmtId="49" fontId="3" fillId="0" borderId="41" xfId="0" applyNumberFormat="1" applyFont="1" applyBorder="1" applyAlignment="1" applyProtection="1">
      <alignment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6" fillId="0" borderId="0" xfId="33" applyNumberFormat="1" applyFont="1" applyFill="1" applyBorder="1" applyAlignment="1">
      <alignment horizontal="center" vertical="center" wrapText="1" readingOrder="1"/>
      <protection/>
    </xf>
    <xf numFmtId="0" fontId="8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PageLayoutView="0" workbookViewId="0" topLeftCell="A1">
      <selection activeCell="E20" sqref="E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7"/>
      <c r="B1" s="77"/>
      <c r="C1" s="77"/>
      <c r="D1" s="77"/>
      <c r="E1" s="2"/>
      <c r="F1" s="2"/>
    </row>
    <row r="2" spans="1:6" ht="18" customHeight="1">
      <c r="A2" s="77" t="s">
        <v>105</v>
      </c>
      <c r="B2" s="77"/>
      <c r="C2" s="77"/>
      <c r="D2" s="77"/>
      <c r="E2" s="3"/>
      <c r="F2" s="4" t="s">
        <v>106</v>
      </c>
    </row>
    <row r="3" spans="1:6" ht="12.75">
      <c r="A3" s="5"/>
      <c r="B3" s="5"/>
      <c r="C3" s="5"/>
      <c r="D3" s="5"/>
      <c r="E3" s="6" t="s">
        <v>107</v>
      </c>
      <c r="F3" s="7" t="s">
        <v>108</v>
      </c>
    </row>
    <row r="4" spans="1:6" ht="12.75">
      <c r="A4" s="78" t="s">
        <v>191</v>
      </c>
      <c r="B4" s="78"/>
      <c r="C4" s="78"/>
      <c r="D4" s="78"/>
      <c r="E4" s="3" t="s">
        <v>109</v>
      </c>
      <c r="F4" s="8">
        <v>43101</v>
      </c>
    </row>
    <row r="5" spans="1:6" ht="12.75">
      <c r="A5" s="9"/>
      <c r="B5" s="9"/>
      <c r="C5" s="9"/>
      <c r="D5" s="9"/>
      <c r="E5" s="3" t="s">
        <v>110</v>
      </c>
      <c r="F5" s="10" t="s">
        <v>190</v>
      </c>
    </row>
    <row r="6" spans="1:6" ht="12.75">
      <c r="A6" s="11" t="s">
        <v>111</v>
      </c>
      <c r="B6" s="79" t="s">
        <v>209</v>
      </c>
      <c r="C6" s="80"/>
      <c r="D6" s="80"/>
      <c r="E6" s="3" t="s">
        <v>112</v>
      </c>
      <c r="F6" s="10" t="s">
        <v>186</v>
      </c>
    </row>
    <row r="7" spans="1:6" ht="12.75">
      <c r="A7" s="11" t="s">
        <v>113</v>
      </c>
      <c r="B7" s="87" t="s">
        <v>208</v>
      </c>
      <c r="C7" s="87"/>
      <c r="D7" s="87"/>
      <c r="E7" s="3" t="s">
        <v>114</v>
      </c>
      <c r="F7" s="12" t="s">
        <v>192</v>
      </c>
    </row>
    <row r="8" spans="1:6" ht="12.75">
      <c r="A8" s="11" t="s">
        <v>117</v>
      </c>
      <c r="B8" s="11"/>
      <c r="C8" s="11"/>
      <c r="D8" s="13"/>
      <c r="E8" s="3"/>
      <c r="F8" s="14"/>
    </row>
    <row r="9" spans="1:6" ht="12.75">
      <c r="A9" s="11" t="s">
        <v>118</v>
      </c>
      <c r="B9" s="11"/>
      <c r="C9" s="15"/>
      <c r="D9" s="13"/>
      <c r="E9" s="3" t="s">
        <v>115</v>
      </c>
      <c r="F9" s="16" t="s">
        <v>116</v>
      </c>
    </row>
    <row r="10" spans="1:6" ht="20.25" customHeight="1">
      <c r="A10" s="77" t="s">
        <v>119</v>
      </c>
      <c r="B10" s="77"/>
      <c r="C10" s="77"/>
      <c r="D10" s="77"/>
      <c r="E10" s="1"/>
      <c r="F10" s="17"/>
    </row>
    <row r="11" spans="1:6" ht="3.75" customHeight="1">
      <c r="A11" s="74" t="s">
        <v>120</v>
      </c>
      <c r="B11" s="71" t="s">
        <v>121</v>
      </c>
      <c r="C11" s="71" t="s">
        <v>122</v>
      </c>
      <c r="D11" s="84" t="s">
        <v>123</v>
      </c>
      <c r="E11" s="84" t="s">
        <v>124</v>
      </c>
      <c r="F11" s="81" t="s">
        <v>125</v>
      </c>
    </row>
    <row r="12" spans="1:6" ht="3" customHeight="1">
      <c r="A12" s="75"/>
      <c r="B12" s="72"/>
      <c r="C12" s="72"/>
      <c r="D12" s="85"/>
      <c r="E12" s="85"/>
      <c r="F12" s="82"/>
    </row>
    <row r="13" spans="1:6" ht="3" customHeight="1">
      <c r="A13" s="75"/>
      <c r="B13" s="72"/>
      <c r="C13" s="72"/>
      <c r="D13" s="85"/>
      <c r="E13" s="85"/>
      <c r="F13" s="82"/>
    </row>
    <row r="14" spans="1:6" ht="3" customHeight="1">
      <c r="A14" s="75"/>
      <c r="B14" s="72"/>
      <c r="C14" s="72"/>
      <c r="D14" s="85"/>
      <c r="E14" s="85"/>
      <c r="F14" s="82"/>
    </row>
    <row r="15" spans="1:6" ht="3" customHeight="1">
      <c r="A15" s="75"/>
      <c r="B15" s="72"/>
      <c r="C15" s="72"/>
      <c r="D15" s="85"/>
      <c r="E15" s="85"/>
      <c r="F15" s="82"/>
    </row>
    <row r="16" spans="1:6" ht="3" customHeight="1">
      <c r="A16" s="75"/>
      <c r="B16" s="72"/>
      <c r="C16" s="72"/>
      <c r="D16" s="85"/>
      <c r="E16" s="85"/>
      <c r="F16" s="82"/>
    </row>
    <row r="17" spans="1:6" ht="23.25" customHeight="1">
      <c r="A17" s="76"/>
      <c r="B17" s="73"/>
      <c r="C17" s="73"/>
      <c r="D17" s="86"/>
      <c r="E17" s="86"/>
      <c r="F17" s="83"/>
    </row>
    <row r="18" spans="1:6" ht="12" customHeight="1">
      <c r="A18" s="18">
        <v>1</v>
      </c>
      <c r="B18" s="19">
        <v>2</v>
      </c>
      <c r="C18" s="20">
        <v>3</v>
      </c>
      <c r="D18" s="21" t="s">
        <v>126</v>
      </c>
      <c r="E18" s="22" t="s">
        <v>127</v>
      </c>
      <c r="F18" s="23" t="s">
        <v>128</v>
      </c>
    </row>
    <row r="19" spans="1:6" ht="12.75">
      <c r="A19" s="24" t="s">
        <v>129</v>
      </c>
      <c r="B19" s="25" t="s">
        <v>130</v>
      </c>
      <c r="C19" s="26" t="s">
        <v>131</v>
      </c>
      <c r="D19" s="27">
        <f>D21+D37</f>
        <v>4214889.38</v>
      </c>
      <c r="E19" s="28">
        <f>E21+E37</f>
        <v>4207450.109999999</v>
      </c>
      <c r="F19" s="27">
        <f>IF(OR(D19="-",IF(E19="-",0,E19)&gt;=IF(D19="-",0,D19)),"-",IF(D19="-",0,D19)-IF(E19="-",0,E19))</f>
        <v>7439.270000000484</v>
      </c>
    </row>
    <row r="20" spans="1:6" ht="12.75">
      <c r="A20" s="29" t="s">
        <v>132</v>
      </c>
      <c r="B20" s="30"/>
      <c r="C20" s="31"/>
      <c r="D20" s="32"/>
      <c r="E20" s="32"/>
      <c r="F20" s="33"/>
    </row>
    <row r="21" spans="1:6" ht="12.75">
      <c r="A21" s="34" t="s">
        <v>133</v>
      </c>
      <c r="B21" s="35" t="s">
        <v>130</v>
      </c>
      <c r="C21" s="36" t="s">
        <v>134</v>
      </c>
      <c r="D21" s="37">
        <f>D22+D29+D30+D34+D35</f>
        <v>468416.29</v>
      </c>
      <c r="E21" s="37">
        <f>E22+E29+E30+E34+E36</f>
        <v>460977.01999999996</v>
      </c>
      <c r="F21" s="38">
        <f aca="true" t="shared" si="0" ref="F21:F33">IF(OR(D21="-",IF(E21="-",0,E21)&gt;=IF(D21="-",0,D21)),"-",IF(D21="-",0,D21)-IF(E21="-",0,E21))</f>
        <v>7439.270000000019</v>
      </c>
    </row>
    <row r="22" spans="1:6" ht="12.75">
      <c r="A22" s="34" t="s">
        <v>135</v>
      </c>
      <c r="B22" s="35" t="s">
        <v>130</v>
      </c>
      <c r="C22" s="36" t="s">
        <v>136</v>
      </c>
      <c r="D22" s="37">
        <f>D23</f>
        <v>185289.28999999998</v>
      </c>
      <c r="E22" s="37">
        <f>E23</f>
        <v>182684.18999999997</v>
      </c>
      <c r="F22" s="38">
        <f t="shared" si="0"/>
        <v>2605.100000000006</v>
      </c>
    </row>
    <row r="23" spans="1:6" ht="12.75">
      <c r="A23" s="34" t="s">
        <v>137</v>
      </c>
      <c r="B23" s="35" t="s">
        <v>130</v>
      </c>
      <c r="C23" s="36" t="s">
        <v>138</v>
      </c>
      <c r="D23" s="37">
        <f>D24+D27</f>
        <v>185289.28999999998</v>
      </c>
      <c r="E23" s="37">
        <f>E24+E27</f>
        <v>182684.18999999997</v>
      </c>
      <c r="F23" s="38">
        <f t="shared" si="0"/>
        <v>2605.100000000006</v>
      </c>
    </row>
    <row r="24" spans="1:6" ht="67.5">
      <c r="A24" s="34" t="s">
        <v>139</v>
      </c>
      <c r="B24" s="35" t="s">
        <v>130</v>
      </c>
      <c r="C24" s="36" t="s">
        <v>140</v>
      </c>
      <c r="D24" s="37">
        <f>D25+D26</f>
        <v>185255.49</v>
      </c>
      <c r="E24" s="37">
        <f>E25+E26</f>
        <v>182650.38999999998</v>
      </c>
      <c r="F24" s="38">
        <f t="shared" si="0"/>
        <v>2605.100000000006</v>
      </c>
    </row>
    <row r="25" spans="1:6" ht="90">
      <c r="A25" s="39" t="s">
        <v>141</v>
      </c>
      <c r="B25" s="35" t="s">
        <v>130</v>
      </c>
      <c r="C25" s="36" t="s">
        <v>142</v>
      </c>
      <c r="D25" s="37">
        <v>185254</v>
      </c>
      <c r="E25" s="37">
        <v>182648.9</v>
      </c>
      <c r="F25" s="38">
        <f t="shared" si="0"/>
        <v>2605.100000000006</v>
      </c>
    </row>
    <row r="26" spans="1:6" ht="67.5">
      <c r="A26" s="39" t="s">
        <v>143</v>
      </c>
      <c r="B26" s="35" t="s">
        <v>130</v>
      </c>
      <c r="C26" s="36" t="s">
        <v>144</v>
      </c>
      <c r="D26" s="37">
        <v>1.49</v>
      </c>
      <c r="E26" s="37">
        <v>1.49</v>
      </c>
      <c r="F26" s="38" t="str">
        <f t="shared" si="0"/>
        <v>-</v>
      </c>
    </row>
    <row r="27" spans="1:6" ht="33.75">
      <c r="A27" s="34" t="s">
        <v>147</v>
      </c>
      <c r="B27" s="35" t="s">
        <v>130</v>
      </c>
      <c r="C27" s="36" t="s">
        <v>148</v>
      </c>
      <c r="D27" s="37">
        <f>D28</f>
        <v>33.8</v>
      </c>
      <c r="E27" s="37">
        <f>E28</f>
        <v>33.8</v>
      </c>
      <c r="F27" s="38" t="str">
        <f t="shared" si="0"/>
        <v>-</v>
      </c>
    </row>
    <row r="28" spans="1:6" ht="67.5">
      <c r="A28" s="34" t="s">
        <v>149</v>
      </c>
      <c r="B28" s="35" t="s">
        <v>130</v>
      </c>
      <c r="C28" s="36" t="s">
        <v>150</v>
      </c>
      <c r="D28" s="37">
        <v>33.8</v>
      </c>
      <c r="E28" s="37">
        <v>33.8</v>
      </c>
      <c r="F28" s="38" t="str">
        <f t="shared" si="0"/>
        <v>-</v>
      </c>
    </row>
    <row r="29" spans="1:6" ht="36">
      <c r="A29" s="69" t="s">
        <v>219</v>
      </c>
      <c r="B29" s="35" t="s">
        <v>130</v>
      </c>
      <c r="C29" s="36" t="s">
        <v>220</v>
      </c>
      <c r="D29" s="37">
        <v>54997</v>
      </c>
      <c r="E29" s="37">
        <v>49195.78</v>
      </c>
      <c r="F29" s="38">
        <f t="shared" si="0"/>
        <v>5801.220000000001</v>
      </c>
    </row>
    <row r="30" spans="1:6" ht="12.75">
      <c r="A30" s="34" t="s">
        <v>151</v>
      </c>
      <c r="B30" s="35" t="s">
        <v>130</v>
      </c>
      <c r="C30" s="36" t="s">
        <v>152</v>
      </c>
      <c r="D30" s="37">
        <f>D33</f>
        <v>17150</v>
      </c>
      <c r="E30" s="37">
        <f>E33</f>
        <v>17150</v>
      </c>
      <c r="F30" s="38" t="str">
        <f t="shared" si="0"/>
        <v>-</v>
      </c>
    </row>
    <row r="31" spans="1:6" ht="12.75">
      <c r="A31" s="34" t="s">
        <v>153</v>
      </c>
      <c r="B31" s="35" t="s">
        <v>130</v>
      </c>
      <c r="C31" s="36" t="s">
        <v>154</v>
      </c>
      <c r="D31" s="37">
        <f>D33</f>
        <v>17150</v>
      </c>
      <c r="E31" s="37">
        <f>E33</f>
        <v>17150</v>
      </c>
      <c r="F31" s="38" t="str">
        <f t="shared" si="0"/>
        <v>-</v>
      </c>
    </row>
    <row r="32" spans="1:6" ht="12.75">
      <c r="A32" s="34" t="s">
        <v>153</v>
      </c>
      <c r="B32" s="35" t="s">
        <v>130</v>
      </c>
      <c r="C32" s="36" t="s">
        <v>155</v>
      </c>
      <c r="D32" s="37">
        <f>D33</f>
        <v>17150</v>
      </c>
      <c r="E32" s="37">
        <f>E33</f>
        <v>17150</v>
      </c>
      <c r="F32" s="38" t="str">
        <f t="shared" si="0"/>
        <v>-</v>
      </c>
    </row>
    <row r="33" spans="1:6" ht="45">
      <c r="A33" s="34" t="s">
        <v>156</v>
      </c>
      <c r="B33" s="35" t="s">
        <v>130</v>
      </c>
      <c r="C33" s="36" t="s">
        <v>157</v>
      </c>
      <c r="D33" s="37">
        <v>17150</v>
      </c>
      <c r="E33" s="37">
        <v>17150</v>
      </c>
      <c r="F33" s="38" t="str">
        <f t="shared" si="0"/>
        <v>-</v>
      </c>
    </row>
    <row r="34" spans="1:6" ht="12.75">
      <c r="A34" s="69" t="s">
        <v>221</v>
      </c>
      <c r="B34" s="35" t="s">
        <v>130</v>
      </c>
      <c r="C34" s="36" t="s">
        <v>222</v>
      </c>
      <c r="D34" s="37">
        <v>209580</v>
      </c>
      <c r="E34" s="37">
        <v>210247.05</v>
      </c>
      <c r="F34" s="38"/>
    </row>
    <row r="35" spans="1:6" ht="12.75">
      <c r="A35" s="34" t="s">
        <v>158</v>
      </c>
      <c r="B35" s="35" t="s">
        <v>130</v>
      </c>
      <c r="C35" s="36" t="s">
        <v>159</v>
      </c>
      <c r="D35" s="37">
        <f>D36</f>
        <v>1400</v>
      </c>
      <c r="E35" s="37">
        <f>E36</f>
        <v>1700</v>
      </c>
      <c r="F35" s="38" t="str">
        <f>IF(OR(D35="-",IF(E35="-",0,E35)&gt;=IF(D35="-",0,D35)),"-",IF(D35="-",0,D35)-IF(E35="-",0,E35))</f>
        <v>-</v>
      </c>
    </row>
    <row r="36" spans="1:6" ht="67.5">
      <c r="A36" s="34" t="s">
        <v>194</v>
      </c>
      <c r="B36" s="35" t="s">
        <v>130</v>
      </c>
      <c r="C36" s="36" t="s">
        <v>193</v>
      </c>
      <c r="D36" s="37">
        <v>1400</v>
      </c>
      <c r="E36" s="37">
        <v>1700</v>
      </c>
      <c r="F36" s="38" t="str">
        <f>IF(OR(D36="-",IF(E36="-",0,E36)&gt;=IF(D36="-",0,D36)),"-",IF(D36="-",0,D36)-IF(E36="-",0,E36))</f>
        <v>-</v>
      </c>
    </row>
    <row r="37" spans="1:6" ht="12.75">
      <c r="A37" s="34" t="s">
        <v>160</v>
      </c>
      <c r="B37" s="35" t="s">
        <v>130</v>
      </c>
      <c r="C37" s="36" t="s">
        <v>195</v>
      </c>
      <c r="D37" s="37">
        <f>D38</f>
        <v>3746473.09</v>
      </c>
      <c r="E37" s="37">
        <f>E38</f>
        <v>3746473.09</v>
      </c>
      <c r="F37" s="38" t="str">
        <f>IF(OR(D37="-",IF(E37="-",0,E37)&gt;=IF(D37="-",0,D37)),"-",IF(D37="-",0,D37)-IF(E37="-",0,E37))</f>
        <v>-</v>
      </c>
    </row>
    <row r="38" spans="1:6" ht="33.75">
      <c r="A38" s="34" t="s">
        <v>161</v>
      </c>
      <c r="B38" s="35" t="s">
        <v>130</v>
      </c>
      <c r="C38" s="36" t="s">
        <v>196</v>
      </c>
      <c r="D38" s="37">
        <f>D39+D42+D46+D49+D51</f>
        <v>3746473.09</v>
      </c>
      <c r="E38" s="37">
        <f>E39+E42+E47+E49+E51</f>
        <v>3746473.09</v>
      </c>
      <c r="F38" s="38" t="str">
        <f>IF(OR(D38="-",IF(E38="-",0,E38)&gt;=IF(D38="-",0,D38)),"-",IF(D38="-",0,D38)-IF(E38="-",0,E38))</f>
        <v>-</v>
      </c>
    </row>
    <row r="39" spans="1:6" ht="22.5">
      <c r="A39" s="34" t="s">
        <v>162</v>
      </c>
      <c r="B39" s="35" t="s">
        <v>130</v>
      </c>
      <c r="C39" s="36" t="s">
        <v>203</v>
      </c>
      <c r="D39" s="37">
        <f>D40</f>
        <v>724067</v>
      </c>
      <c r="E39" s="37">
        <f>E40</f>
        <v>724067</v>
      </c>
      <c r="F39" s="38" t="str">
        <f>IF(OR(D39="-",IF(E39="-",0,E39)&gt;=IF(D39="-",0,D39)),"-",IF(D39="-",0,D39)-IF(E39="-",0,E39))</f>
        <v>-</v>
      </c>
    </row>
    <row r="40" spans="1:6" ht="12.75">
      <c r="A40" s="34" t="s">
        <v>163</v>
      </c>
      <c r="B40" s="35" t="s">
        <v>130</v>
      </c>
      <c r="C40" s="36" t="s">
        <v>201</v>
      </c>
      <c r="D40" s="37">
        <f>D41</f>
        <v>724067</v>
      </c>
      <c r="E40" s="37">
        <f>E41</f>
        <v>724067</v>
      </c>
      <c r="F40" s="38" t="str">
        <f aca="true" t="shared" si="1" ref="F40:F53">IF(OR(D40="-",IF(E40="-",0,E40)&gt;=IF(D40="-",0,D40)),"-",IF(D40="-",0,D40)-IF(E40="-",0,E40))</f>
        <v>-</v>
      </c>
    </row>
    <row r="41" spans="1:6" ht="22.5">
      <c r="A41" s="34" t="s">
        <v>200</v>
      </c>
      <c r="B41" s="35" t="s">
        <v>130</v>
      </c>
      <c r="C41" s="36" t="s">
        <v>202</v>
      </c>
      <c r="D41" s="37">
        <v>724067</v>
      </c>
      <c r="E41" s="37">
        <v>724067</v>
      </c>
      <c r="F41" s="38" t="str">
        <f t="shared" si="1"/>
        <v>-</v>
      </c>
    </row>
    <row r="42" spans="1:6" ht="22.5">
      <c r="A42" s="34" t="s">
        <v>164</v>
      </c>
      <c r="B42" s="35" t="s">
        <v>130</v>
      </c>
      <c r="C42" s="36" t="s">
        <v>207</v>
      </c>
      <c r="D42" s="37">
        <f>D45</f>
        <v>217800</v>
      </c>
      <c r="E42" s="37">
        <f>E45</f>
        <v>217800</v>
      </c>
      <c r="F42" s="38" t="str">
        <f t="shared" si="1"/>
        <v>-</v>
      </c>
    </row>
    <row r="43" spans="1:6" ht="22.5">
      <c r="A43" s="34" t="s">
        <v>165</v>
      </c>
      <c r="B43" s="35" t="s">
        <v>130</v>
      </c>
      <c r="C43" s="36" t="s">
        <v>206</v>
      </c>
      <c r="D43" s="37">
        <f>D45</f>
        <v>217800</v>
      </c>
      <c r="E43" s="37">
        <f>E45</f>
        <v>217800</v>
      </c>
      <c r="F43" s="38" t="str">
        <f t="shared" si="1"/>
        <v>-</v>
      </c>
    </row>
    <row r="44" spans="1:6" ht="67.5">
      <c r="A44" s="34" t="s">
        <v>166</v>
      </c>
      <c r="B44" s="35" t="s">
        <v>130</v>
      </c>
      <c r="C44" s="36" t="s">
        <v>204</v>
      </c>
      <c r="D44" s="37">
        <v>217800</v>
      </c>
      <c r="E44" s="37">
        <v>217800</v>
      </c>
      <c r="F44" s="38" t="str">
        <f t="shared" si="1"/>
        <v>-</v>
      </c>
    </row>
    <row r="45" spans="1:6" ht="101.25">
      <c r="A45" s="39" t="s">
        <v>205</v>
      </c>
      <c r="B45" s="35" t="s">
        <v>130</v>
      </c>
      <c r="C45" s="36" t="s">
        <v>217</v>
      </c>
      <c r="D45" s="37">
        <v>217800</v>
      </c>
      <c r="E45" s="37">
        <v>217800</v>
      </c>
      <c r="F45" s="38" t="str">
        <f t="shared" si="1"/>
        <v>-</v>
      </c>
    </row>
    <row r="46" spans="1:6" ht="22.5">
      <c r="A46" s="34" t="s">
        <v>167</v>
      </c>
      <c r="B46" s="35" t="s">
        <v>130</v>
      </c>
      <c r="C46" s="36" t="s">
        <v>210</v>
      </c>
      <c r="D46" s="37">
        <f>D47</f>
        <v>1410</v>
      </c>
      <c r="E46" s="37">
        <f>E47</f>
        <v>1410</v>
      </c>
      <c r="F46" s="38" t="str">
        <f t="shared" si="1"/>
        <v>-</v>
      </c>
    </row>
    <row r="47" spans="1:6" ht="33.75">
      <c r="A47" s="34" t="s">
        <v>168</v>
      </c>
      <c r="B47" s="35" t="s">
        <v>130</v>
      </c>
      <c r="C47" s="36" t="s">
        <v>198</v>
      </c>
      <c r="D47" s="37">
        <v>1410</v>
      </c>
      <c r="E47" s="37">
        <v>1410</v>
      </c>
      <c r="F47" s="38" t="str">
        <f t="shared" si="1"/>
        <v>-</v>
      </c>
    </row>
    <row r="48" spans="1:6" ht="33.75">
      <c r="A48" s="34" t="s">
        <v>197</v>
      </c>
      <c r="B48" s="35" t="s">
        <v>130</v>
      </c>
      <c r="C48" s="36" t="s">
        <v>199</v>
      </c>
      <c r="D48" s="37">
        <v>1410</v>
      </c>
      <c r="E48" s="37">
        <v>1410</v>
      </c>
      <c r="F48" s="38" t="str">
        <f t="shared" si="1"/>
        <v>-</v>
      </c>
    </row>
    <row r="49" spans="1:6" ht="33.75">
      <c r="A49" s="34" t="s">
        <v>169</v>
      </c>
      <c r="B49" s="35" t="s">
        <v>130</v>
      </c>
      <c r="C49" s="36" t="s">
        <v>211</v>
      </c>
      <c r="D49" s="37">
        <f>D50</f>
        <v>53532</v>
      </c>
      <c r="E49" s="37">
        <f>E50</f>
        <v>53532</v>
      </c>
      <c r="F49" s="38" t="str">
        <f t="shared" si="1"/>
        <v>-</v>
      </c>
    </row>
    <row r="50" spans="1:6" ht="33.75">
      <c r="A50" s="34" t="s">
        <v>218</v>
      </c>
      <c r="B50" s="35" t="s">
        <v>130</v>
      </c>
      <c r="C50" s="36" t="s">
        <v>212</v>
      </c>
      <c r="D50" s="37">
        <v>53532</v>
      </c>
      <c r="E50" s="37">
        <v>53532</v>
      </c>
      <c r="F50" s="38" t="str">
        <f t="shared" si="1"/>
        <v>-</v>
      </c>
    </row>
    <row r="51" spans="1:6" ht="12.75">
      <c r="A51" s="34" t="s">
        <v>170</v>
      </c>
      <c r="B51" s="35" t="s">
        <v>130</v>
      </c>
      <c r="C51" s="36" t="s">
        <v>213</v>
      </c>
      <c r="D51" s="37">
        <f>D52</f>
        <v>2749664.09</v>
      </c>
      <c r="E51" s="37">
        <f>E52</f>
        <v>2749664.09</v>
      </c>
      <c r="F51" s="38" t="str">
        <f t="shared" si="1"/>
        <v>-</v>
      </c>
    </row>
    <row r="52" spans="1:6" ht="22.5">
      <c r="A52" s="34" t="s">
        <v>171</v>
      </c>
      <c r="B52" s="35" t="s">
        <v>130</v>
      </c>
      <c r="C52" s="36" t="s">
        <v>214</v>
      </c>
      <c r="D52" s="37">
        <f>D53</f>
        <v>2749664.09</v>
      </c>
      <c r="E52" s="37">
        <f>E53</f>
        <v>2749664.09</v>
      </c>
      <c r="F52" s="38" t="str">
        <f t="shared" si="1"/>
        <v>-</v>
      </c>
    </row>
    <row r="53" spans="1:6" ht="23.25" thickBot="1">
      <c r="A53" s="34" t="s">
        <v>216</v>
      </c>
      <c r="B53" s="35" t="s">
        <v>130</v>
      </c>
      <c r="C53" s="36" t="s">
        <v>215</v>
      </c>
      <c r="D53" s="37">
        <v>2749664.09</v>
      </c>
      <c r="E53" s="37">
        <v>2749664.09</v>
      </c>
      <c r="F53" s="38" t="str">
        <f t="shared" si="1"/>
        <v>-</v>
      </c>
    </row>
    <row r="54" spans="1:6" ht="12.75" customHeight="1">
      <c r="A54" s="40"/>
      <c r="B54" s="41"/>
      <c r="C54" s="41"/>
      <c r="D54" s="42"/>
      <c r="E54" s="42"/>
      <c r="F54" s="42"/>
    </row>
  </sheetData>
  <sheetProtection/>
  <mergeCells count="12">
    <mergeCell ref="F11:F17"/>
    <mergeCell ref="E11:E17"/>
    <mergeCell ref="B11:B17"/>
    <mergeCell ref="D11:D17"/>
    <mergeCell ref="B7:D7"/>
    <mergeCell ref="A10:D10"/>
    <mergeCell ref="C11:C17"/>
    <mergeCell ref="A11:A17"/>
    <mergeCell ref="A1:D1"/>
    <mergeCell ref="A4:D4"/>
    <mergeCell ref="A2:D2"/>
    <mergeCell ref="B6:D6"/>
  </mergeCells>
  <conditionalFormatting sqref="F21 F2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view="pageBreakPreview" zoomScaleSheetLayoutView="100" zoomScalePageLayoutView="0" workbookViewId="0" topLeftCell="A1">
      <selection activeCell="I120" sqref="I120"/>
    </sheetView>
  </sheetViews>
  <sheetFormatPr defaultColWidth="9.140625" defaultRowHeight="12.75"/>
  <cols>
    <col min="1" max="1" width="5.57421875" style="52" customWidth="1"/>
    <col min="2" max="2" width="68.57421875" style="52" customWidth="1"/>
    <col min="3" max="3" width="7.28125" style="52" customWidth="1"/>
    <col min="4" max="4" width="5.7109375" style="52" customWidth="1"/>
    <col min="5" max="5" width="6.7109375" style="52" customWidth="1"/>
    <col min="6" max="6" width="13.140625" style="52" customWidth="1"/>
    <col min="7" max="7" width="5.421875" style="52" customWidth="1"/>
    <col min="8" max="8" width="16.00390625" style="52" customWidth="1"/>
    <col min="9" max="9" width="17.7109375" style="52" customWidth="1"/>
    <col min="10" max="10" width="17.28125" style="52" customWidth="1"/>
    <col min="11" max="16384" width="9.140625" style="52" customWidth="1"/>
  </cols>
  <sheetData>
    <row r="1" spans="1:10" ht="15.75">
      <c r="A1" s="88" t="s">
        <v>172</v>
      </c>
      <c r="B1" s="88"/>
      <c r="C1" s="88"/>
      <c r="D1" s="88"/>
      <c r="E1" s="88"/>
      <c r="F1" s="44"/>
      <c r="G1" s="44"/>
      <c r="H1" s="44"/>
      <c r="I1" s="89" t="s">
        <v>173</v>
      </c>
      <c r="J1" s="89"/>
    </row>
    <row r="2" spans="1:10" ht="15.75">
      <c r="A2" s="45"/>
      <c r="B2" s="43"/>
      <c r="C2" s="43"/>
      <c r="D2" s="43"/>
      <c r="E2" s="43"/>
      <c r="F2" s="43"/>
      <c r="G2" s="43"/>
      <c r="H2" s="43"/>
      <c r="I2" s="43"/>
      <c r="J2" s="43"/>
    </row>
    <row r="3" spans="1:10" ht="47.25">
      <c r="A3" s="46" t="s">
        <v>57</v>
      </c>
      <c r="B3" s="46" t="s">
        <v>120</v>
      </c>
      <c r="C3" s="46" t="s">
        <v>121</v>
      </c>
      <c r="D3" s="90" t="s">
        <v>174</v>
      </c>
      <c r="E3" s="90"/>
      <c r="F3" s="90"/>
      <c r="G3" s="90"/>
      <c r="H3" s="47" t="s">
        <v>123</v>
      </c>
      <c r="I3" s="48" t="s">
        <v>124</v>
      </c>
      <c r="J3" s="47" t="s">
        <v>125</v>
      </c>
    </row>
    <row r="4" spans="1:10" ht="15.75">
      <c r="A4" s="49"/>
      <c r="B4" s="46">
        <v>1</v>
      </c>
      <c r="C4" s="49">
        <v>2</v>
      </c>
      <c r="D4" s="91">
        <v>3</v>
      </c>
      <c r="E4" s="91"/>
      <c r="F4" s="91"/>
      <c r="G4" s="91"/>
      <c r="H4" s="49">
        <v>4</v>
      </c>
      <c r="I4" s="49">
        <v>5</v>
      </c>
      <c r="J4" s="49">
        <v>6</v>
      </c>
    </row>
    <row r="5" spans="1:10" ht="15.75">
      <c r="A5" s="56" t="s">
        <v>58</v>
      </c>
      <c r="B5" s="50" t="s">
        <v>209</v>
      </c>
      <c r="C5" s="50" t="s">
        <v>175</v>
      </c>
      <c r="D5" s="56" t="s">
        <v>186</v>
      </c>
      <c r="E5" s="56"/>
      <c r="F5" s="56"/>
      <c r="G5" s="56"/>
      <c r="H5" s="57">
        <f>H6+H42+H51+H62+H80+H96+H93</f>
        <v>4243065.57</v>
      </c>
      <c r="I5" s="57">
        <f>I6+I42+I51+I61+I80+I96</f>
        <v>4207796.16</v>
      </c>
      <c r="J5" s="58">
        <f>H5-I5</f>
        <v>35269.41000000015</v>
      </c>
    </row>
    <row r="6" spans="1:10" ht="15.75">
      <c r="A6" s="56" t="s">
        <v>59</v>
      </c>
      <c r="B6" s="50" t="s">
        <v>176</v>
      </c>
      <c r="C6" s="50" t="s">
        <v>175</v>
      </c>
      <c r="D6" s="56" t="s">
        <v>186</v>
      </c>
      <c r="E6" s="56" t="s">
        <v>60</v>
      </c>
      <c r="F6" s="56"/>
      <c r="G6" s="56"/>
      <c r="H6" s="57">
        <f>H7+H15+H30+H36</f>
        <v>1585023.8399999999</v>
      </c>
      <c r="I6" s="57">
        <f>I7+I15+I30+I36</f>
        <v>1555703</v>
      </c>
      <c r="J6" s="58">
        <f aca="true" t="shared" si="0" ref="J6:J30">H6-I6</f>
        <v>29320.83999999985</v>
      </c>
    </row>
    <row r="7" spans="1:10" ht="31.5">
      <c r="A7" s="56" t="s">
        <v>61</v>
      </c>
      <c r="B7" s="50" t="s">
        <v>38</v>
      </c>
      <c r="C7" s="50" t="s">
        <v>175</v>
      </c>
      <c r="D7" s="56" t="s">
        <v>186</v>
      </c>
      <c r="E7" s="56" t="s">
        <v>30</v>
      </c>
      <c r="F7" s="56"/>
      <c r="G7" s="56"/>
      <c r="H7" s="57">
        <f aca="true" t="shared" si="1" ref="H7:I11">H8</f>
        <v>582914.88</v>
      </c>
      <c r="I7" s="57">
        <f t="shared" si="1"/>
        <v>582914.88</v>
      </c>
      <c r="J7" s="58">
        <f t="shared" si="0"/>
        <v>0</v>
      </c>
    </row>
    <row r="8" spans="1:10" ht="17.25" customHeight="1">
      <c r="A8" s="56" t="s">
        <v>126</v>
      </c>
      <c r="B8" s="50" t="s">
        <v>228</v>
      </c>
      <c r="C8" s="50" t="s">
        <v>175</v>
      </c>
      <c r="D8" s="56" t="s">
        <v>186</v>
      </c>
      <c r="E8" s="56" t="s">
        <v>30</v>
      </c>
      <c r="F8" s="56" t="s">
        <v>223</v>
      </c>
      <c r="G8" s="56"/>
      <c r="H8" s="57">
        <f t="shared" si="1"/>
        <v>582914.88</v>
      </c>
      <c r="I8" s="57">
        <f t="shared" si="1"/>
        <v>582914.88</v>
      </c>
      <c r="J8" s="58">
        <f t="shared" si="0"/>
        <v>0</v>
      </c>
    </row>
    <row r="9" spans="1:10" ht="17.25" customHeight="1">
      <c r="A9" s="56" t="s">
        <v>127</v>
      </c>
      <c r="B9" s="50" t="s">
        <v>62</v>
      </c>
      <c r="C9" s="50" t="s">
        <v>175</v>
      </c>
      <c r="D9" s="56" t="s">
        <v>186</v>
      </c>
      <c r="E9" s="56" t="s">
        <v>30</v>
      </c>
      <c r="F9" s="56" t="s">
        <v>224</v>
      </c>
      <c r="G9" s="56"/>
      <c r="H9" s="57">
        <f t="shared" si="1"/>
        <v>582914.88</v>
      </c>
      <c r="I9" s="57">
        <f t="shared" si="1"/>
        <v>582914.88</v>
      </c>
      <c r="J9" s="58">
        <f t="shared" si="0"/>
        <v>0</v>
      </c>
    </row>
    <row r="10" spans="1:10" ht="31.5">
      <c r="A10" s="56" t="s">
        <v>128</v>
      </c>
      <c r="B10" s="50" t="s">
        <v>226</v>
      </c>
      <c r="C10" s="50" t="s">
        <v>175</v>
      </c>
      <c r="D10" s="56" t="s">
        <v>186</v>
      </c>
      <c r="E10" s="56" t="s">
        <v>30</v>
      </c>
      <c r="F10" s="56" t="s">
        <v>230</v>
      </c>
      <c r="G10" s="56"/>
      <c r="H10" s="57">
        <f t="shared" si="1"/>
        <v>582914.88</v>
      </c>
      <c r="I10" s="57">
        <f t="shared" si="1"/>
        <v>582914.88</v>
      </c>
      <c r="J10" s="58">
        <f t="shared" si="0"/>
        <v>0</v>
      </c>
    </row>
    <row r="11" spans="1:10" ht="63">
      <c r="A11" s="56" t="s">
        <v>63</v>
      </c>
      <c r="B11" s="50" t="s">
        <v>177</v>
      </c>
      <c r="C11" s="50" t="s">
        <v>175</v>
      </c>
      <c r="D11" s="56" t="s">
        <v>186</v>
      </c>
      <c r="E11" s="56" t="s">
        <v>30</v>
      </c>
      <c r="F11" s="56" t="s">
        <v>230</v>
      </c>
      <c r="G11" s="56" t="s">
        <v>64</v>
      </c>
      <c r="H11" s="57">
        <f t="shared" si="1"/>
        <v>582914.88</v>
      </c>
      <c r="I11" s="57">
        <f t="shared" si="1"/>
        <v>582914.88</v>
      </c>
      <c r="J11" s="58">
        <f t="shared" si="0"/>
        <v>0</v>
      </c>
    </row>
    <row r="12" spans="1:10" ht="31.5">
      <c r="A12" s="56" t="s">
        <v>65</v>
      </c>
      <c r="B12" s="50" t="s">
        <v>178</v>
      </c>
      <c r="C12" s="50" t="s">
        <v>175</v>
      </c>
      <c r="D12" s="56" t="s">
        <v>186</v>
      </c>
      <c r="E12" s="56" t="s">
        <v>30</v>
      </c>
      <c r="F12" s="56" t="s">
        <v>230</v>
      </c>
      <c r="G12" s="56" t="s">
        <v>66</v>
      </c>
      <c r="H12" s="57">
        <f>H13+H14</f>
        <v>582914.88</v>
      </c>
      <c r="I12" s="57">
        <f>I13+I14</f>
        <v>582914.88</v>
      </c>
      <c r="J12" s="58">
        <f t="shared" si="0"/>
        <v>0</v>
      </c>
    </row>
    <row r="13" spans="1:10" ht="18" customHeight="1">
      <c r="A13" s="56" t="s">
        <v>67</v>
      </c>
      <c r="B13" s="50" t="s">
        <v>179</v>
      </c>
      <c r="C13" s="50" t="s">
        <v>175</v>
      </c>
      <c r="D13" s="56" t="s">
        <v>186</v>
      </c>
      <c r="E13" s="56" t="s">
        <v>30</v>
      </c>
      <c r="F13" s="56" t="s">
        <v>230</v>
      </c>
      <c r="G13" s="56" t="s">
        <v>68</v>
      </c>
      <c r="H13" s="57">
        <v>448693.81</v>
      </c>
      <c r="I13" s="57">
        <v>448693.81</v>
      </c>
      <c r="J13" s="58">
        <f t="shared" si="0"/>
        <v>0</v>
      </c>
    </row>
    <row r="14" spans="1:10" ht="47.25">
      <c r="A14" s="56" t="s">
        <v>286</v>
      </c>
      <c r="B14" s="50" t="s">
        <v>180</v>
      </c>
      <c r="C14" s="50" t="s">
        <v>175</v>
      </c>
      <c r="D14" s="56" t="s">
        <v>186</v>
      </c>
      <c r="E14" s="56" t="s">
        <v>30</v>
      </c>
      <c r="F14" s="56" t="s">
        <v>230</v>
      </c>
      <c r="G14" s="56" t="s">
        <v>69</v>
      </c>
      <c r="H14" s="57">
        <v>134221.07</v>
      </c>
      <c r="I14" s="57">
        <v>134221.07</v>
      </c>
      <c r="J14" s="58">
        <f t="shared" si="0"/>
        <v>0</v>
      </c>
    </row>
    <row r="15" spans="1:10" ht="47.25">
      <c r="A15" s="56" t="s">
        <v>287</v>
      </c>
      <c r="B15" s="50" t="s">
        <v>39</v>
      </c>
      <c r="C15" s="50" t="s">
        <v>175</v>
      </c>
      <c r="D15" s="56" t="s">
        <v>186</v>
      </c>
      <c r="E15" s="56" t="s">
        <v>31</v>
      </c>
      <c r="F15" s="56"/>
      <c r="G15" s="56"/>
      <c r="H15" s="57">
        <f>H16</f>
        <v>964929.96</v>
      </c>
      <c r="I15" s="57">
        <f>I16</f>
        <v>939609.12</v>
      </c>
      <c r="J15" s="58">
        <f>J16</f>
        <v>25320.839999999967</v>
      </c>
    </row>
    <row r="16" spans="1:10" ht="31.5">
      <c r="A16" s="56" t="s">
        <v>288</v>
      </c>
      <c r="B16" s="50" t="s">
        <v>76</v>
      </c>
      <c r="C16" s="50" t="s">
        <v>175</v>
      </c>
      <c r="D16" s="56" t="s">
        <v>186</v>
      </c>
      <c r="E16" s="56" t="s">
        <v>31</v>
      </c>
      <c r="F16" s="56" t="s">
        <v>223</v>
      </c>
      <c r="G16" s="56"/>
      <c r="H16" s="57">
        <f>H17</f>
        <v>964929.96</v>
      </c>
      <c r="I16" s="57">
        <f>I17</f>
        <v>939609.12</v>
      </c>
      <c r="J16" s="58">
        <f t="shared" si="0"/>
        <v>25320.839999999967</v>
      </c>
    </row>
    <row r="17" spans="1:10" ht="31.5">
      <c r="A17" s="56" t="s">
        <v>289</v>
      </c>
      <c r="B17" s="50" t="s">
        <v>226</v>
      </c>
      <c r="C17" s="50" t="s">
        <v>175</v>
      </c>
      <c r="D17" s="56" t="s">
        <v>186</v>
      </c>
      <c r="E17" s="56" t="s">
        <v>31</v>
      </c>
      <c r="F17" s="56" t="s">
        <v>224</v>
      </c>
      <c r="G17" s="56"/>
      <c r="H17" s="57">
        <f>H18+H27</f>
        <v>964929.96</v>
      </c>
      <c r="I17" s="57">
        <f>I18+I27</f>
        <v>939609.12</v>
      </c>
      <c r="J17" s="58">
        <f t="shared" si="0"/>
        <v>25320.839999999967</v>
      </c>
    </row>
    <row r="18" spans="1:10" ht="63">
      <c r="A18" s="56" t="s">
        <v>70</v>
      </c>
      <c r="B18" s="50" t="s">
        <v>233</v>
      </c>
      <c r="C18" s="50" t="s">
        <v>175</v>
      </c>
      <c r="D18" s="56" t="s">
        <v>186</v>
      </c>
      <c r="E18" s="56" t="s">
        <v>31</v>
      </c>
      <c r="F18" s="56" t="s">
        <v>229</v>
      </c>
      <c r="G18" s="56"/>
      <c r="H18" s="57">
        <f>H19+H21+H24</f>
        <v>963519.96</v>
      </c>
      <c r="I18" s="57">
        <f>I19+I21+I24</f>
        <v>938199.12</v>
      </c>
      <c r="J18" s="58">
        <f t="shared" si="0"/>
        <v>25320.839999999967</v>
      </c>
    </row>
    <row r="19" spans="1:10" ht="63">
      <c r="A19" s="56" t="s">
        <v>290</v>
      </c>
      <c r="B19" s="50" t="s">
        <v>177</v>
      </c>
      <c r="C19" s="50" t="s">
        <v>175</v>
      </c>
      <c r="D19" s="56" t="s">
        <v>186</v>
      </c>
      <c r="E19" s="56" t="s">
        <v>31</v>
      </c>
      <c r="F19" s="56" t="s">
        <v>229</v>
      </c>
      <c r="G19" s="56" t="s">
        <v>64</v>
      </c>
      <c r="H19" s="57">
        <f>H20</f>
        <v>746572.53</v>
      </c>
      <c r="I19" s="57">
        <f>I20</f>
        <v>746572.53</v>
      </c>
      <c r="J19" s="58">
        <f t="shared" si="0"/>
        <v>0</v>
      </c>
    </row>
    <row r="20" spans="1:10" ht="31.5">
      <c r="A20" s="56" t="s">
        <v>291</v>
      </c>
      <c r="B20" s="50" t="s">
        <v>178</v>
      </c>
      <c r="C20" s="50" t="s">
        <v>175</v>
      </c>
      <c r="D20" s="56" t="s">
        <v>186</v>
      </c>
      <c r="E20" s="56" t="s">
        <v>31</v>
      </c>
      <c r="F20" s="56" t="s">
        <v>229</v>
      </c>
      <c r="G20" s="56" t="s">
        <v>66</v>
      </c>
      <c r="H20" s="57">
        <v>746572.53</v>
      </c>
      <c r="I20" s="57">
        <v>746572.53</v>
      </c>
      <c r="J20" s="58">
        <f t="shared" si="0"/>
        <v>0</v>
      </c>
    </row>
    <row r="21" spans="1:10" ht="31.5">
      <c r="A21" s="56" t="s">
        <v>292</v>
      </c>
      <c r="B21" s="50" t="s">
        <v>181</v>
      </c>
      <c r="C21" s="50" t="s">
        <v>175</v>
      </c>
      <c r="D21" s="56" t="s">
        <v>186</v>
      </c>
      <c r="E21" s="56" t="s">
        <v>31</v>
      </c>
      <c r="F21" s="56" t="s">
        <v>229</v>
      </c>
      <c r="G21" s="56" t="s">
        <v>175</v>
      </c>
      <c r="H21" s="57">
        <f>H22</f>
        <v>215787.43</v>
      </c>
      <c r="I21" s="57">
        <f>I22</f>
        <v>190466.59</v>
      </c>
      <c r="J21" s="58">
        <f t="shared" si="0"/>
        <v>25320.839999999997</v>
      </c>
    </row>
    <row r="22" spans="1:10" ht="31.5">
      <c r="A22" s="56" t="s">
        <v>293</v>
      </c>
      <c r="B22" s="50" t="s">
        <v>182</v>
      </c>
      <c r="C22" s="50" t="s">
        <v>175</v>
      </c>
      <c r="D22" s="56" t="s">
        <v>186</v>
      </c>
      <c r="E22" s="56" t="s">
        <v>31</v>
      </c>
      <c r="F22" s="56" t="s">
        <v>229</v>
      </c>
      <c r="G22" s="56" t="s">
        <v>71</v>
      </c>
      <c r="H22" s="57">
        <f>H23</f>
        <v>215787.43</v>
      </c>
      <c r="I22" s="57">
        <f>I23</f>
        <v>190466.59</v>
      </c>
      <c r="J22" s="58">
        <f t="shared" si="0"/>
        <v>25320.839999999997</v>
      </c>
    </row>
    <row r="23" spans="1:10" ht="31.5">
      <c r="A23" s="56" t="s">
        <v>294</v>
      </c>
      <c r="B23" s="50" t="s">
        <v>183</v>
      </c>
      <c r="C23" s="50" t="s">
        <v>175</v>
      </c>
      <c r="D23" s="56" t="s">
        <v>186</v>
      </c>
      <c r="E23" s="56" t="s">
        <v>31</v>
      </c>
      <c r="F23" s="56" t="s">
        <v>229</v>
      </c>
      <c r="G23" s="56" t="s">
        <v>72</v>
      </c>
      <c r="H23" s="57">
        <v>215787.43</v>
      </c>
      <c r="I23" s="57">
        <v>190466.59</v>
      </c>
      <c r="J23" s="58">
        <f t="shared" si="0"/>
        <v>25320.839999999997</v>
      </c>
    </row>
    <row r="24" spans="1:10" ht="15.75">
      <c r="A24" s="56" t="s">
        <v>295</v>
      </c>
      <c r="B24" s="50" t="s">
        <v>34</v>
      </c>
      <c r="C24" s="50" t="s">
        <v>175</v>
      </c>
      <c r="D24" s="56" t="s">
        <v>186</v>
      </c>
      <c r="E24" s="56" t="s">
        <v>31</v>
      </c>
      <c r="F24" s="56" t="s">
        <v>229</v>
      </c>
      <c r="G24" s="56" t="s">
        <v>73</v>
      </c>
      <c r="H24" s="57">
        <f>H25</f>
        <v>1160</v>
      </c>
      <c r="I24" s="57">
        <f>I25</f>
        <v>1160</v>
      </c>
      <c r="J24" s="58">
        <f t="shared" si="0"/>
        <v>0</v>
      </c>
    </row>
    <row r="25" spans="1:10" ht="15.75">
      <c r="A25" s="56" t="s">
        <v>296</v>
      </c>
      <c r="B25" s="50" t="s">
        <v>35</v>
      </c>
      <c r="C25" s="50" t="s">
        <v>175</v>
      </c>
      <c r="D25" s="56" t="s">
        <v>186</v>
      </c>
      <c r="E25" s="56" t="s">
        <v>31</v>
      </c>
      <c r="F25" s="56" t="s">
        <v>229</v>
      </c>
      <c r="G25" s="56" t="s">
        <v>74</v>
      </c>
      <c r="H25" s="57">
        <f>H26</f>
        <v>1160</v>
      </c>
      <c r="I25" s="57">
        <f>I26</f>
        <v>1160</v>
      </c>
      <c r="J25" s="58">
        <f t="shared" si="0"/>
        <v>0</v>
      </c>
    </row>
    <row r="26" spans="1:10" ht="15.75">
      <c r="A26" s="56" t="s">
        <v>297</v>
      </c>
      <c r="B26" s="50" t="s">
        <v>36</v>
      </c>
      <c r="C26" s="50" t="s">
        <v>175</v>
      </c>
      <c r="D26" s="56" t="s">
        <v>186</v>
      </c>
      <c r="E26" s="56" t="s">
        <v>31</v>
      </c>
      <c r="F26" s="56" t="s">
        <v>229</v>
      </c>
      <c r="G26" s="56" t="s">
        <v>75</v>
      </c>
      <c r="H26" s="57">
        <v>1160</v>
      </c>
      <c r="I26" s="57">
        <v>1160</v>
      </c>
      <c r="J26" s="58">
        <f t="shared" si="0"/>
        <v>0</v>
      </c>
    </row>
    <row r="27" spans="1:10" ht="78.75">
      <c r="A27" s="56" t="s">
        <v>298</v>
      </c>
      <c r="B27" s="50" t="s">
        <v>236</v>
      </c>
      <c r="C27" s="50" t="s">
        <v>175</v>
      </c>
      <c r="D27" s="56" t="s">
        <v>186</v>
      </c>
      <c r="E27" s="56" t="s">
        <v>31</v>
      </c>
      <c r="F27" s="56" t="s">
        <v>237</v>
      </c>
      <c r="G27" s="56"/>
      <c r="H27" s="57">
        <f>H28</f>
        <v>1410</v>
      </c>
      <c r="I27" s="57">
        <f>I28</f>
        <v>1410</v>
      </c>
      <c r="J27" s="58"/>
    </row>
    <row r="28" spans="1:10" ht="31.5">
      <c r="A28" s="56" t="s">
        <v>299</v>
      </c>
      <c r="B28" s="50" t="s">
        <v>181</v>
      </c>
      <c r="C28" s="50" t="s">
        <v>175</v>
      </c>
      <c r="D28" s="56" t="s">
        <v>186</v>
      </c>
      <c r="E28" s="56" t="s">
        <v>31</v>
      </c>
      <c r="F28" s="56" t="s">
        <v>237</v>
      </c>
      <c r="G28" s="56" t="s">
        <v>175</v>
      </c>
      <c r="H28" s="57">
        <f>H29</f>
        <v>1410</v>
      </c>
      <c r="I28" s="57">
        <f>I29</f>
        <v>1410</v>
      </c>
      <c r="J28" s="58"/>
    </row>
    <row r="29" spans="1:10" ht="31.5">
      <c r="A29" s="56" t="s">
        <v>300</v>
      </c>
      <c r="B29" s="50" t="s">
        <v>182</v>
      </c>
      <c r="C29" s="50" t="s">
        <v>175</v>
      </c>
      <c r="D29" s="56" t="s">
        <v>186</v>
      </c>
      <c r="E29" s="56" t="s">
        <v>31</v>
      </c>
      <c r="F29" s="56" t="s">
        <v>237</v>
      </c>
      <c r="G29" s="56" t="s">
        <v>71</v>
      </c>
      <c r="H29" s="57">
        <v>1410</v>
      </c>
      <c r="I29" s="57">
        <v>1410</v>
      </c>
      <c r="J29" s="58"/>
    </row>
    <row r="30" spans="1:10" ht="21" customHeight="1">
      <c r="A30" s="56" t="s">
        <v>301</v>
      </c>
      <c r="B30" s="50" t="s">
        <v>40</v>
      </c>
      <c r="C30" s="50" t="s">
        <v>175</v>
      </c>
      <c r="D30" s="56" t="s">
        <v>186</v>
      </c>
      <c r="E30" s="56" t="s">
        <v>79</v>
      </c>
      <c r="F30" s="56"/>
      <c r="G30" s="56"/>
      <c r="H30" s="57">
        <f>H31</f>
        <v>4000</v>
      </c>
      <c r="I30" s="57">
        <v>0</v>
      </c>
      <c r="J30" s="58">
        <f t="shared" si="0"/>
        <v>4000</v>
      </c>
    </row>
    <row r="31" spans="1:10" ht="21" customHeight="1">
      <c r="A31" s="56" t="s">
        <v>302</v>
      </c>
      <c r="B31" s="50" t="s">
        <v>76</v>
      </c>
      <c r="C31" s="50" t="s">
        <v>175</v>
      </c>
      <c r="D31" s="56" t="s">
        <v>186</v>
      </c>
      <c r="E31" s="56" t="s">
        <v>79</v>
      </c>
      <c r="F31" s="56" t="s">
        <v>223</v>
      </c>
      <c r="G31" s="56"/>
      <c r="H31" s="57">
        <f>H32</f>
        <v>4000</v>
      </c>
      <c r="I31" s="57">
        <v>0</v>
      </c>
      <c r="J31" s="58">
        <f aca="true" t="shared" si="2" ref="J31:J49">H31-I31</f>
        <v>4000</v>
      </c>
    </row>
    <row r="32" spans="1:10" ht="31.5">
      <c r="A32" s="56" t="s">
        <v>303</v>
      </c>
      <c r="B32" s="50" t="s">
        <v>226</v>
      </c>
      <c r="C32" s="50" t="s">
        <v>175</v>
      </c>
      <c r="D32" s="56" t="s">
        <v>186</v>
      </c>
      <c r="E32" s="56" t="s">
        <v>79</v>
      </c>
      <c r="F32" s="56" t="s">
        <v>224</v>
      </c>
      <c r="G32" s="56"/>
      <c r="H32" s="57">
        <f>H33</f>
        <v>4000</v>
      </c>
      <c r="I32" s="57">
        <v>0</v>
      </c>
      <c r="J32" s="58">
        <f t="shared" si="2"/>
        <v>4000</v>
      </c>
    </row>
    <row r="33" spans="1:10" ht="47.25">
      <c r="A33" s="56" t="s">
        <v>304</v>
      </c>
      <c r="B33" s="50" t="s">
        <v>227</v>
      </c>
      <c r="C33" s="50" t="s">
        <v>175</v>
      </c>
      <c r="D33" s="56" t="s">
        <v>186</v>
      </c>
      <c r="E33" s="56" t="s">
        <v>79</v>
      </c>
      <c r="F33" s="56" t="s">
        <v>225</v>
      </c>
      <c r="G33" s="56"/>
      <c r="H33" s="57">
        <f>H34</f>
        <v>4000</v>
      </c>
      <c r="I33" s="57">
        <v>0</v>
      </c>
      <c r="J33" s="58">
        <f t="shared" si="2"/>
        <v>4000</v>
      </c>
    </row>
    <row r="34" spans="1:10" ht="20.25" customHeight="1">
      <c r="A34" s="56" t="s">
        <v>305</v>
      </c>
      <c r="B34" s="50" t="s">
        <v>34</v>
      </c>
      <c r="C34" s="50" t="s">
        <v>175</v>
      </c>
      <c r="D34" s="56" t="s">
        <v>186</v>
      </c>
      <c r="E34" s="56" t="s">
        <v>79</v>
      </c>
      <c r="F34" s="56" t="s">
        <v>225</v>
      </c>
      <c r="G34" s="56" t="s">
        <v>73</v>
      </c>
      <c r="H34" s="57">
        <v>4000</v>
      </c>
      <c r="I34" s="57">
        <v>0</v>
      </c>
      <c r="J34" s="58">
        <f t="shared" si="2"/>
        <v>4000</v>
      </c>
    </row>
    <row r="35" spans="1:10" ht="20.25" customHeight="1">
      <c r="A35" s="56" t="s">
        <v>306</v>
      </c>
      <c r="B35" s="50" t="s">
        <v>37</v>
      </c>
      <c r="C35" s="50" t="s">
        <v>175</v>
      </c>
      <c r="D35" s="56" t="s">
        <v>186</v>
      </c>
      <c r="E35" s="56" t="s">
        <v>79</v>
      </c>
      <c r="F35" s="56" t="s">
        <v>225</v>
      </c>
      <c r="G35" s="56" t="s">
        <v>85</v>
      </c>
      <c r="H35" s="57">
        <v>4000</v>
      </c>
      <c r="I35" s="57">
        <v>0</v>
      </c>
      <c r="J35" s="58">
        <f t="shared" si="2"/>
        <v>4000</v>
      </c>
    </row>
    <row r="36" spans="1:10" ht="15.75">
      <c r="A36" s="56" t="s">
        <v>307</v>
      </c>
      <c r="B36" s="50" t="s">
        <v>41</v>
      </c>
      <c r="C36" s="50" t="s">
        <v>175</v>
      </c>
      <c r="D36" s="56" t="s">
        <v>186</v>
      </c>
      <c r="E36" s="56" t="s">
        <v>87</v>
      </c>
      <c r="F36" s="56"/>
      <c r="G36" s="56"/>
      <c r="H36" s="57">
        <f aca="true" t="shared" si="3" ref="H36:I40">H37</f>
        <v>33179</v>
      </c>
      <c r="I36" s="57">
        <f t="shared" si="3"/>
        <v>33179</v>
      </c>
      <c r="J36" s="58">
        <f t="shared" si="2"/>
        <v>0</v>
      </c>
    </row>
    <row r="37" spans="1:10" ht="31.5">
      <c r="A37" s="56" t="s">
        <v>308</v>
      </c>
      <c r="B37" s="50" t="s">
        <v>76</v>
      </c>
      <c r="C37" s="50" t="s">
        <v>175</v>
      </c>
      <c r="D37" s="56" t="s">
        <v>186</v>
      </c>
      <c r="E37" s="56" t="s">
        <v>87</v>
      </c>
      <c r="F37" s="56" t="s">
        <v>223</v>
      </c>
      <c r="G37" s="56"/>
      <c r="H37" s="57">
        <f t="shared" si="3"/>
        <v>33179</v>
      </c>
      <c r="I37" s="57">
        <f t="shared" si="3"/>
        <v>33179</v>
      </c>
      <c r="J37" s="58">
        <f t="shared" si="2"/>
        <v>0</v>
      </c>
    </row>
    <row r="38" spans="1:10" ht="31.5">
      <c r="A38" s="56" t="s">
        <v>309</v>
      </c>
      <c r="B38" s="50" t="s">
        <v>77</v>
      </c>
      <c r="C38" s="50" t="s">
        <v>175</v>
      </c>
      <c r="D38" s="56" t="s">
        <v>186</v>
      </c>
      <c r="E38" s="56" t="s">
        <v>87</v>
      </c>
      <c r="F38" s="56" t="s">
        <v>224</v>
      </c>
      <c r="G38" s="56"/>
      <c r="H38" s="57">
        <f t="shared" si="3"/>
        <v>33179</v>
      </c>
      <c r="I38" s="57">
        <f t="shared" si="3"/>
        <v>33179</v>
      </c>
      <c r="J38" s="58">
        <f t="shared" si="2"/>
        <v>0</v>
      </c>
    </row>
    <row r="39" spans="1:10" ht="78.75">
      <c r="A39" s="56" t="s">
        <v>310</v>
      </c>
      <c r="B39" s="50" t="s">
        <v>232</v>
      </c>
      <c r="C39" s="50" t="s">
        <v>175</v>
      </c>
      <c r="D39" s="56" t="s">
        <v>186</v>
      </c>
      <c r="E39" s="56" t="s">
        <v>87</v>
      </c>
      <c r="F39" s="56" t="s">
        <v>231</v>
      </c>
      <c r="G39" s="56"/>
      <c r="H39" s="57">
        <f t="shared" si="3"/>
        <v>33179</v>
      </c>
      <c r="I39" s="57">
        <f t="shared" si="3"/>
        <v>33179</v>
      </c>
      <c r="J39" s="58">
        <f t="shared" si="2"/>
        <v>0</v>
      </c>
    </row>
    <row r="40" spans="1:10" ht="21.75" customHeight="1">
      <c r="A40" s="56" t="s">
        <v>311</v>
      </c>
      <c r="B40" s="50" t="s">
        <v>184</v>
      </c>
      <c r="C40" s="50" t="s">
        <v>175</v>
      </c>
      <c r="D40" s="56" t="s">
        <v>186</v>
      </c>
      <c r="E40" s="56" t="s">
        <v>87</v>
      </c>
      <c r="F40" s="56" t="s">
        <v>231</v>
      </c>
      <c r="G40" s="56" t="s">
        <v>54</v>
      </c>
      <c r="H40" s="57">
        <f t="shared" si="3"/>
        <v>33179</v>
      </c>
      <c r="I40" s="57">
        <f t="shared" si="3"/>
        <v>33179</v>
      </c>
      <c r="J40" s="58">
        <f t="shared" si="2"/>
        <v>0</v>
      </c>
    </row>
    <row r="41" spans="1:10" ht="21.75" customHeight="1">
      <c r="A41" s="56" t="s">
        <v>312</v>
      </c>
      <c r="B41" s="50" t="s">
        <v>185</v>
      </c>
      <c r="C41" s="50" t="s">
        <v>175</v>
      </c>
      <c r="D41" s="56" t="s">
        <v>186</v>
      </c>
      <c r="E41" s="56" t="s">
        <v>87</v>
      </c>
      <c r="F41" s="56" t="s">
        <v>231</v>
      </c>
      <c r="G41" s="56" t="s">
        <v>93</v>
      </c>
      <c r="H41" s="57">
        <v>33179</v>
      </c>
      <c r="I41" s="57">
        <v>33179</v>
      </c>
      <c r="J41" s="58">
        <f t="shared" si="2"/>
        <v>0</v>
      </c>
    </row>
    <row r="42" spans="1:10" ht="15.75">
      <c r="A42" s="56" t="s">
        <v>313</v>
      </c>
      <c r="B42" s="50" t="s">
        <v>42</v>
      </c>
      <c r="C42" s="50" t="s">
        <v>175</v>
      </c>
      <c r="D42" s="56" t="s">
        <v>186</v>
      </c>
      <c r="E42" s="56" t="s">
        <v>95</v>
      </c>
      <c r="F42" s="56"/>
      <c r="G42" s="56"/>
      <c r="H42" s="57">
        <v>53532</v>
      </c>
      <c r="I42" s="57">
        <v>53532</v>
      </c>
      <c r="J42" s="58">
        <f t="shared" si="2"/>
        <v>0</v>
      </c>
    </row>
    <row r="43" spans="1:10" ht="15.75">
      <c r="A43" s="56" t="s">
        <v>314</v>
      </c>
      <c r="B43" s="50" t="s">
        <v>43</v>
      </c>
      <c r="C43" s="50" t="s">
        <v>175</v>
      </c>
      <c r="D43" s="56" t="s">
        <v>186</v>
      </c>
      <c r="E43" s="56" t="s">
        <v>97</v>
      </c>
      <c r="F43" s="56"/>
      <c r="G43" s="56"/>
      <c r="H43" s="57">
        <v>53532</v>
      </c>
      <c r="I43" s="57">
        <v>53532</v>
      </c>
      <c r="J43" s="58">
        <f t="shared" si="2"/>
        <v>0</v>
      </c>
    </row>
    <row r="44" spans="1:10" ht="22.5" customHeight="1">
      <c r="A44" s="56" t="s">
        <v>315</v>
      </c>
      <c r="B44" s="50" t="s">
        <v>76</v>
      </c>
      <c r="C44" s="50" t="s">
        <v>175</v>
      </c>
      <c r="D44" s="56" t="s">
        <v>186</v>
      </c>
      <c r="E44" s="56" t="s">
        <v>97</v>
      </c>
      <c r="F44" s="56" t="s">
        <v>223</v>
      </c>
      <c r="G44" s="56"/>
      <c r="H44" s="57">
        <v>53532</v>
      </c>
      <c r="I44" s="57">
        <v>53532</v>
      </c>
      <c r="J44" s="58">
        <f t="shared" si="2"/>
        <v>0</v>
      </c>
    </row>
    <row r="45" spans="1:10" ht="31.5">
      <c r="A45" s="56" t="s">
        <v>316</v>
      </c>
      <c r="B45" s="50" t="s">
        <v>226</v>
      </c>
      <c r="C45" s="50" t="s">
        <v>175</v>
      </c>
      <c r="D45" s="56" t="s">
        <v>186</v>
      </c>
      <c r="E45" s="56" t="s">
        <v>97</v>
      </c>
      <c r="F45" s="56" t="s">
        <v>224</v>
      </c>
      <c r="G45" s="56"/>
      <c r="H45" s="57">
        <v>53532</v>
      </c>
      <c r="I45" s="57">
        <v>53532</v>
      </c>
      <c r="J45" s="58">
        <f t="shared" si="2"/>
        <v>0</v>
      </c>
    </row>
    <row r="46" spans="1:10" ht="63">
      <c r="A46" s="56" t="s">
        <v>317</v>
      </c>
      <c r="B46" s="50" t="s">
        <v>234</v>
      </c>
      <c r="C46" s="50" t="s">
        <v>175</v>
      </c>
      <c r="D46" s="56" t="s">
        <v>186</v>
      </c>
      <c r="E46" s="56" t="s">
        <v>97</v>
      </c>
      <c r="F46" s="56" t="s">
        <v>235</v>
      </c>
      <c r="G46" s="56"/>
      <c r="H46" s="57">
        <v>53532</v>
      </c>
      <c r="I46" s="57">
        <v>53532</v>
      </c>
      <c r="J46" s="58">
        <f t="shared" si="2"/>
        <v>0</v>
      </c>
    </row>
    <row r="47" spans="1:10" ht="12.75" customHeight="1">
      <c r="A47" s="56" t="s">
        <v>318</v>
      </c>
      <c r="B47" s="50" t="s">
        <v>177</v>
      </c>
      <c r="C47" s="50" t="s">
        <v>175</v>
      </c>
      <c r="D47" s="56" t="s">
        <v>186</v>
      </c>
      <c r="E47" s="56" t="s">
        <v>97</v>
      </c>
      <c r="F47" s="56" t="s">
        <v>235</v>
      </c>
      <c r="G47" s="56" t="s">
        <v>64</v>
      </c>
      <c r="H47" s="57">
        <f>H48</f>
        <v>45713.7</v>
      </c>
      <c r="I47" s="57">
        <f>I48</f>
        <v>45713.7</v>
      </c>
      <c r="J47" s="58">
        <f t="shared" si="2"/>
        <v>0</v>
      </c>
    </row>
    <row r="48" spans="1:10" ht="12.75" customHeight="1">
      <c r="A48" s="56" t="s">
        <v>319</v>
      </c>
      <c r="B48" s="50" t="s">
        <v>178</v>
      </c>
      <c r="C48" s="50" t="s">
        <v>175</v>
      </c>
      <c r="D48" s="56" t="s">
        <v>186</v>
      </c>
      <c r="E48" s="56" t="s">
        <v>97</v>
      </c>
      <c r="F48" s="56" t="s">
        <v>235</v>
      </c>
      <c r="G48" s="56" t="s">
        <v>66</v>
      </c>
      <c r="H48" s="57">
        <v>45713.7</v>
      </c>
      <c r="I48" s="57">
        <v>45713.7</v>
      </c>
      <c r="J48" s="58">
        <f t="shared" si="2"/>
        <v>0</v>
      </c>
    </row>
    <row r="49" spans="1:10" ht="12.75" customHeight="1">
      <c r="A49" s="56" t="s">
        <v>320</v>
      </c>
      <c r="B49" s="50" t="s">
        <v>181</v>
      </c>
      <c r="C49" s="50" t="s">
        <v>175</v>
      </c>
      <c r="D49" s="56" t="s">
        <v>186</v>
      </c>
      <c r="E49" s="56" t="s">
        <v>97</v>
      </c>
      <c r="F49" s="56" t="s">
        <v>235</v>
      </c>
      <c r="G49" s="56" t="s">
        <v>175</v>
      </c>
      <c r="H49" s="57">
        <f>H50</f>
        <v>7818.3</v>
      </c>
      <c r="I49" s="57">
        <f>I50</f>
        <v>7818.3</v>
      </c>
      <c r="J49" s="58">
        <f t="shared" si="2"/>
        <v>0</v>
      </c>
    </row>
    <row r="50" spans="1:10" ht="12.75" customHeight="1">
      <c r="A50" s="56" t="s">
        <v>321</v>
      </c>
      <c r="B50" s="50" t="s">
        <v>182</v>
      </c>
      <c r="C50" s="50" t="s">
        <v>175</v>
      </c>
      <c r="D50" s="56" t="s">
        <v>186</v>
      </c>
      <c r="E50" s="56" t="s">
        <v>97</v>
      </c>
      <c r="F50" s="56" t="s">
        <v>235</v>
      </c>
      <c r="G50" s="56" t="s">
        <v>71</v>
      </c>
      <c r="H50" s="70">
        <v>7818.3</v>
      </c>
      <c r="I50" s="70">
        <v>7818.3</v>
      </c>
      <c r="J50" s="58"/>
    </row>
    <row r="51" spans="1:10" ht="31.5">
      <c r="A51" s="56" t="s">
        <v>322</v>
      </c>
      <c r="B51" s="50" t="s">
        <v>44</v>
      </c>
      <c r="C51" s="50" t="s">
        <v>175</v>
      </c>
      <c r="D51" s="56" t="s">
        <v>186</v>
      </c>
      <c r="E51" s="56" t="s">
        <v>187</v>
      </c>
      <c r="F51" s="56"/>
      <c r="G51" s="56"/>
      <c r="H51" s="57">
        <f aca="true" t="shared" si="4" ref="H51:I53">H52</f>
        <v>10512.6</v>
      </c>
      <c r="I51" s="57">
        <f t="shared" si="4"/>
        <v>10512.6</v>
      </c>
      <c r="J51" s="58">
        <f aca="true" t="shared" si="5" ref="J51:J61">H51-I51</f>
        <v>0</v>
      </c>
    </row>
    <row r="52" spans="1:10" ht="15.75">
      <c r="A52" s="56" t="s">
        <v>323</v>
      </c>
      <c r="B52" s="50" t="s">
        <v>45</v>
      </c>
      <c r="C52" s="50" t="s">
        <v>175</v>
      </c>
      <c r="D52" s="56" t="s">
        <v>186</v>
      </c>
      <c r="E52" s="56" t="s">
        <v>188</v>
      </c>
      <c r="F52" s="56"/>
      <c r="G52" s="56"/>
      <c r="H52" s="57">
        <f t="shared" si="4"/>
        <v>10512.6</v>
      </c>
      <c r="I52" s="57">
        <f t="shared" si="4"/>
        <v>10512.6</v>
      </c>
      <c r="J52" s="58">
        <f t="shared" si="5"/>
        <v>0</v>
      </c>
    </row>
    <row r="53" spans="1:10" ht="31.5">
      <c r="A53" s="56" t="s">
        <v>324</v>
      </c>
      <c r="B53" s="50" t="s">
        <v>240</v>
      </c>
      <c r="C53" s="50" t="s">
        <v>175</v>
      </c>
      <c r="D53" s="56" t="s">
        <v>186</v>
      </c>
      <c r="E53" s="56" t="s">
        <v>188</v>
      </c>
      <c r="F53" s="56" t="s">
        <v>241</v>
      </c>
      <c r="G53" s="56"/>
      <c r="H53" s="57">
        <f t="shared" si="4"/>
        <v>10512.6</v>
      </c>
      <c r="I53" s="57">
        <f t="shared" si="4"/>
        <v>10512.6</v>
      </c>
      <c r="J53" s="58"/>
    </row>
    <row r="54" spans="1:10" ht="23.25" customHeight="1">
      <c r="A54" s="56" t="s">
        <v>325</v>
      </c>
      <c r="B54" s="50" t="s">
        <v>242</v>
      </c>
      <c r="C54" s="50" t="s">
        <v>175</v>
      </c>
      <c r="D54" s="56" t="s">
        <v>186</v>
      </c>
      <c r="E54" s="56" t="s">
        <v>188</v>
      </c>
      <c r="F54" s="56" t="s">
        <v>243</v>
      </c>
      <c r="G54" s="56"/>
      <c r="H54" s="57">
        <f>H55+H58</f>
        <v>10512.6</v>
      </c>
      <c r="I54" s="57">
        <f>I55+I58</f>
        <v>10512.6</v>
      </c>
      <c r="J54" s="58">
        <f t="shared" si="5"/>
        <v>0</v>
      </c>
    </row>
    <row r="55" spans="1:10" ht="63">
      <c r="A55" s="56" t="s">
        <v>326</v>
      </c>
      <c r="B55" s="50" t="s">
        <v>245</v>
      </c>
      <c r="C55" s="50" t="s">
        <v>175</v>
      </c>
      <c r="D55" s="56" t="s">
        <v>186</v>
      </c>
      <c r="E55" s="56" t="s">
        <v>188</v>
      </c>
      <c r="F55" s="56" t="s">
        <v>244</v>
      </c>
      <c r="G55" s="56"/>
      <c r="H55" s="57">
        <v>10012</v>
      </c>
      <c r="I55" s="57">
        <v>10012</v>
      </c>
      <c r="J55" s="58">
        <f t="shared" si="5"/>
        <v>0</v>
      </c>
    </row>
    <row r="56" spans="1:10" ht="16.5" customHeight="1">
      <c r="A56" s="56" t="s">
        <v>327</v>
      </c>
      <c r="B56" s="50" t="s">
        <v>181</v>
      </c>
      <c r="C56" s="50" t="s">
        <v>175</v>
      </c>
      <c r="D56" s="56" t="s">
        <v>186</v>
      </c>
      <c r="E56" s="56" t="s">
        <v>188</v>
      </c>
      <c r="F56" s="56" t="s">
        <v>244</v>
      </c>
      <c r="G56" s="56" t="s">
        <v>175</v>
      </c>
      <c r="H56" s="57">
        <v>10012</v>
      </c>
      <c r="I56" s="57">
        <v>10012</v>
      </c>
      <c r="J56" s="58">
        <f t="shared" si="5"/>
        <v>0</v>
      </c>
    </row>
    <row r="57" spans="1:10" ht="16.5" customHeight="1">
      <c r="A57" s="56" t="s">
        <v>328</v>
      </c>
      <c r="B57" s="50" t="s">
        <v>182</v>
      </c>
      <c r="C57" s="50" t="s">
        <v>175</v>
      </c>
      <c r="D57" s="56" t="s">
        <v>186</v>
      </c>
      <c r="E57" s="56" t="s">
        <v>188</v>
      </c>
      <c r="F57" s="56" t="s">
        <v>244</v>
      </c>
      <c r="G57" s="56" t="s">
        <v>71</v>
      </c>
      <c r="H57" s="57">
        <v>10012</v>
      </c>
      <c r="I57" s="57">
        <v>10012</v>
      </c>
      <c r="J57" s="58">
        <f t="shared" si="5"/>
        <v>0</v>
      </c>
    </row>
    <row r="58" spans="1:10" ht="81" customHeight="1">
      <c r="A58" s="56" t="s">
        <v>329</v>
      </c>
      <c r="B58" s="50" t="s">
        <v>246</v>
      </c>
      <c r="C58" s="50" t="s">
        <v>175</v>
      </c>
      <c r="D58" s="56" t="s">
        <v>186</v>
      </c>
      <c r="E58" s="56" t="s">
        <v>188</v>
      </c>
      <c r="F58" s="56" t="s">
        <v>247</v>
      </c>
      <c r="G58" s="56"/>
      <c r="H58" s="57">
        <f>H59</f>
        <v>500.6</v>
      </c>
      <c r="I58" s="57">
        <f>I59</f>
        <v>500.6</v>
      </c>
      <c r="J58" s="58"/>
    </row>
    <row r="59" spans="1:10" ht="31.5" customHeight="1">
      <c r="A59" s="56" t="s">
        <v>330</v>
      </c>
      <c r="B59" s="50" t="s">
        <v>181</v>
      </c>
      <c r="C59" s="50" t="s">
        <v>175</v>
      </c>
      <c r="D59" s="56" t="s">
        <v>186</v>
      </c>
      <c r="E59" s="56" t="s">
        <v>188</v>
      </c>
      <c r="F59" s="56" t="s">
        <v>247</v>
      </c>
      <c r="G59" s="56" t="s">
        <v>175</v>
      </c>
      <c r="H59" s="57">
        <f>H60</f>
        <v>500.6</v>
      </c>
      <c r="I59" s="57">
        <f>I60</f>
        <v>500.6</v>
      </c>
      <c r="J59" s="58"/>
    </row>
    <row r="60" spans="1:10" ht="16.5" customHeight="1">
      <c r="A60" s="56" t="s">
        <v>331</v>
      </c>
      <c r="B60" s="50" t="s">
        <v>182</v>
      </c>
      <c r="C60" s="50" t="s">
        <v>175</v>
      </c>
      <c r="D60" s="56" t="s">
        <v>186</v>
      </c>
      <c r="E60" s="56" t="s">
        <v>188</v>
      </c>
      <c r="F60" s="56" t="s">
        <v>247</v>
      </c>
      <c r="G60" s="56" t="s">
        <v>71</v>
      </c>
      <c r="H60" s="57">
        <v>500.6</v>
      </c>
      <c r="I60" s="57">
        <v>500.6</v>
      </c>
      <c r="J60" s="58"/>
    </row>
    <row r="61" spans="1:10" ht="15.75">
      <c r="A61" s="56" t="s">
        <v>332</v>
      </c>
      <c r="B61" s="50" t="s">
        <v>46</v>
      </c>
      <c r="C61" s="50" t="s">
        <v>175</v>
      </c>
      <c r="D61" s="56" t="s">
        <v>186</v>
      </c>
      <c r="E61" s="56" t="s">
        <v>189</v>
      </c>
      <c r="F61" s="56"/>
      <c r="G61" s="56"/>
      <c r="H61" s="57">
        <f aca="true" t="shared" si="6" ref="H61:I63">H62</f>
        <v>738557.9700000001</v>
      </c>
      <c r="I61" s="57">
        <f t="shared" si="6"/>
        <v>735599.4</v>
      </c>
      <c r="J61" s="58">
        <f t="shared" si="5"/>
        <v>2958.570000000065</v>
      </c>
    </row>
    <row r="62" spans="1:10" ht="15.75">
      <c r="A62" s="56" t="s">
        <v>333</v>
      </c>
      <c r="B62" s="50" t="s">
        <v>47</v>
      </c>
      <c r="C62" s="50" t="s">
        <v>175</v>
      </c>
      <c r="D62" s="56" t="s">
        <v>186</v>
      </c>
      <c r="E62" s="56" t="s">
        <v>32</v>
      </c>
      <c r="F62" s="56"/>
      <c r="G62" s="56"/>
      <c r="H62" s="57">
        <f t="shared" si="6"/>
        <v>738557.9700000001</v>
      </c>
      <c r="I62" s="57">
        <f t="shared" si="6"/>
        <v>735599.4</v>
      </c>
      <c r="J62" s="58">
        <f aca="true" t="shared" si="7" ref="J62:J70">H62-I62</f>
        <v>2958.570000000065</v>
      </c>
    </row>
    <row r="63" spans="1:10" ht="37.5" customHeight="1">
      <c r="A63" s="56" t="s">
        <v>334</v>
      </c>
      <c r="B63" s="50" t="s">
        <v>240</v>
      </c>
      <c r="C63" s="50" t="s">
        <v>175</v>
      </c>
      <c r="D63" s="56" t="s">
        <v>186</v>
      </c>
      <c r="E63" s="56" t="s">
        <v>32</v>
      </c>
      <c r="F63" s="56" t="s">
        <v>241</v>
      </c>
      <c r="G63" s="56"/>
      <c r="H63" s="57">
        <f t="shared" si="6"/>
        <v>738557.9700000001</v>
      </c>
      <c r="I63" s="57">
        <f t="shared" si="6"/>
        <v>735599.4</v>
      </c>
      <c r="J63" s="58">
        <f>H63-I63</f>
        <v>2958.570000000065</v>
      </c>
    </row>
    <row r="64" spans="1:10" ht="24.75" customHeight="1">
      <c r="A64" s="56" t="s">
        <v>335</v>
      </c>
      <c r="B64" s="50" t="s">
        <v>249</v>
      </c>
      <c r="C64" s="50" t="s">
        <v>175</v>
      </c>
      <c r="D64" s="56" t="s">
        <v>186</v>
      </c>
      <c r="E64" s="56" t="s">
        <v>32</v>
      </c>
      <c r="F64" s="56" t="s">
        <v>248</v>
      </c>
      <c r="G64" s="56"/>
      <c r="H64" s="57">
        <f>H65+H68+H71+H74+H77</f>
        <v>738557.9700000001</v>
      </c>
      <c r="I64" s="57">
        <f>I65+I68+I71+I74+I77</f>
        <v>735599.4</v>
      </c>
      <c r="J64" s="58">
        <f t="shared" si="7"/>
        <v>2958.570000000065</v>
      </c>
    </row>
    <row r="65" spans="1:10" ht="78.75">
      <c r="A65" s="56" t="s">
        <v>336</v>
      </c>
      <c r="B65" s="50" t="s">
        <v>251</v>
      </c>
      <c r="C65" s="50" t="s">
        <v>175</v>
      </c>
      <c r="D65" s="56" t="s">
        <v>186</v>
      </c>
      <c r="E65" s="56" t="s">
        <v>32</v>
      </c>
      <c r="F65" s="56" t="s">
        <v>250</v>
      </c>
      <c r="G65" s="56"/>
      <c r="H65" s="57">
        <f>H66</f>
        <v>92805.68</v>
      </c>
      <c r="I65" s="57">
        <f>I66</f>
        <v>92805.68</v>
      </c>
      <c r="J65" s="58">
        <f t="shared" si="7"/>
        <v>0</v>
      </c>
    </row>
    <row r="66" spans="1:10" ht="22.5" customHeight="1">
      <c r="A66" s="56" t="s">
        <v>337</v>
      </c>
      <c r="B66" s="50" t="s">
        <v>181</v>
      </c>
      <c r="C66" s="50" t="s">
        <v>175</v>
      </c>
      <c r="D66" s="56" t="s">
        <v>186</v>
      </c>
      <c r="E66" s="56" t="s">
        <v>32</v>
      </c>
      <c r="F66" s="56" t="s">
        <v>250</v>
      </c>
      <c r="G66" s="56" t="s">
        <v>175</v>
      </c>
      <c r="H66" s="57">
        <f>H67</f>
        <v>92805.68</v>
      </c>
      <c r="I66" s="57">
        <f>I67</f>
        <v>92805.68</v>
      </c>
      <c r="J66" s="58">
        <f t="shared" si="7"/>
        <v>0</v>
      </c>
    </row>
    <row r="67" spans="1:10" ht="22.5" customHeight="1">
      <c r="A67" s="56" t="s">
        <v>338</v>
      </c>
      <c r="B67" s="50" t="s">
        <v>182</v>
      </c>
      <c r="C67" s="50" t="s">
        <v>175</v>
      </c>
      <c r="D67" s="56" t="s">
        <v>186</v>
      </c>
      <c r="E67" s="56" t="s">
        <v>32</v>
      </c>
      <c r="F67" s="56" t="s">
        <v>250</v>
      </c>
      <c r="G67" s="56" t="s">
        <v>71</v>
      </c>
      <c r="H67" s="57">
        <v>92805.68</v>
      </c>
      <c r="I67" s="57">
        <v>92805.68</v>
      </c>
      <c r="J67" s="58">
        <f t="shared" si="7"/>
        <v>0</v>
      </c>
    </row>
    <row r="68" spans="1:10" ht="78.75">
      <c r="A68" s="56" t="s">
        <v>339</v>
      </c>
      <c r="B68" s="59" t="s">
        <v>252</v>
      </c>
      <c r="C68" s="50" t="s">
        <v>175</v>
      </c>
      <c r="D68" s="56" t="s">
        <v>186</v>
      </c>
      <c r="E68" s="56" t="s">
        <v>32</v>
      </c>
      <c r="F68" s="56" t="s">
        <v>253</v>
      </c>
      <c r="G68" s="56"/>
      <c r="H68" s="57">
        <f>H69</f>
        <v>580261.25</v>
      </c>
      <c r="I68" s="57">
        <f>I69</f>
        <v>580261.25</v>
      </c>
      <c r="J68" s="58">
        <f t="shared" si="7"/>
        <v>0</v>
      </c>
    </row>
    <row r="69" spans="1:10" ht="21" customHeight="1">
      <c r="A69" s="56" t="s">
        <v>78</v>
      </c>
      <c r="B69" s="50" t="s">
        <v>181</v>
      </c>
      <c r="C69" s="50" t="s">
        <v>175</v>
      </c>
      <c r="D69" s="56" t="s">
        <v>186</v>
      </c>
      <c r="E69" s="56" t="s">
        <v>32</v>
      </c>
      <c r="F69" s="56" t="s">
        <v>253</v>
      </c>
      <c r="G69" s="56" t="s">
        <v>175</v>
      </c>
      <c r="H69" s="57">
        <f>H70</f>
        <v>580261.25</v>
      </c>
      <c r="I69" s="57">
        <f>I70</f>
        <v>580261.25</v>
      </c>
      <c r="J69" s="58">
        <f t="shared" si="7"/>
        <v>0</v>
      </c>
    </row>
    <row r="70" spans="1:10" ht="21" customHeight="1">
      <c r="A70" s="56" t="s">
        <v>80</v>
      </c>
      <c r="B70" s="50" t="s">
        <v>182</v>
      </c>
      <c r="C70" s="50" t="s">
        <v>175</v>
      </c>
      <c r="D70" s="56" t="s">
        <v>186</v>
      </c>
      <c r="E70" s="56" t="s">
        <v>32</v>
      </c>
      <c r="F70" s="56" t="s">
        <v>253</v>
      </c>
      <c r="G70" s="56" t="s">
        <v>71</v>
      </c>
      <c r="H70" s="57">
        <v>580261.25</v>
      </c>
      <c r="I70" s="57">
        <v>580261.25</v>
      </c>
      <c r="J70" s="58">
        <f t="shared" si="7"/>
        <v>0</v>
      </c>
    </row>
    <row r="71" spans="1:10" ht="78" customHeight="1">
      <c r="A71" s="56" t="s">
        <v>81</v>
      </c>
      <c r="B71" s="59" t="s">
        <v>255</v>
      </c>
      <c r="C71" s="50" t="s">
        <v>175</v>
      </c>
      <c r="D71" s="56" t="s">
        <v>186</v>
      </c>
      <c r="E71" s="56" t="s">
        <v>32</v>
      </c>
      <c r="F71" s="56" t="s">
        <v>254</v>
      </c>
      <c r="G71" s="56"/>
      <c r="H71" s="57">
        <f>H72</f>
        <v>54500.56</v>
      </c>
      <c r="I71" s="57">
        <f>I72</f>
        <v>54455.64</v>
      </c>
      <c r="J71" s="58"/>
    </row>
    <row r="72" spans="1:10" ht="30.75" customHeight="1">
      <c r="A72" s="56" t="s">
        <v>82</v>
      </c>
      <c r="B72" s="50" t="s">
        <v>181</v>
      </c>
      <c r="C72" s="50" t="s">
        <v>175</v>
      </c>
      <c r="D72" s="56" t="s">
        <v>186</v>
      </c>
      <c r="E72" s="56" t="s">
        <v>32</v>
      </c>
      <c r="F72" s="56" t="s">
        <v>254</v>
      </c>
      <c r="G72" s="56" t="s">
        <v>175</v>
      </c>
      <c r="H72" s="57">
        <f>H73</f>
        <v>54500.56</v>
      </c>
      <c r="I72" s="57">
        <f>I73</f>
        <v>54455.64</v>
      </c>
      <c r="J72" s="58"/>
    </row>
    <row r="73" spans="1:10" ht="18" customHeight="1">
      <c r="A73" s="56" t="s">
        <v>83</v>
      </c>
      <c r="B73" s="50" t="s">
        <v>182</v>
      </c>
      <c r="C73" s="50" t="s">
        <v>175</v>
      </c>
      <c r="D73" s="56" t="s">
        <v>186</v>
      </c>
      <c r="E73" s="56" t="s">
        <v>32</v>
      </c>
      <c r="F73" s="56" t="s">
        <v>254</v>
      </c>
      <c r="G73" s="56" t="s">
        <v>71</v>
      </c>
      <c r="H73" s="57">
        <v>54500.56</v>
      </c>
      <c r="I73" s="57">
        <v>54455.64</v>
      </c>
      <c r="J73" s="58"/>
    </row>
    <row r="74" spans="1:10" ht="80.25" customHeight="1">
      <c r="A74" s="56" t="s">
        <v>84</v>
      </c>
      <c r="B74" s="59" t="s">
        <v>256</v>
      </c>
      <c r="C74" s="50" t="s">
        <v>175</v>
      </c>
      <c r="D74" s="56" t="s">
        <v>186</v>
      </c>
      <c r="E74" s="56" t="s">
        <v>32</v>
      </c>
      <c r="F74" s="56" t="s">
        <v>257</v>
      </c>
      <c r="G74" s="56"/>
      <c r="H74" s="57">
        <f>H75</f>
        <v>1113.68</v>
      </c>
      <c r="I74" s="57">
        <f>I75</f>
        <v>1113.68</v>
      </c>
      <c r="J74" s="58"/>
    </row>
    <row r="75" spans="1:10" ht="32.25" customHeight="1">
      <c r="A75" s="56" t="s">
        <v>340</v>
      </c>
      <c r="B75" s="50" t="s">
        <v>181</v>
      </c>
      <c r="C75" s="50" t="s">
        <v>175</v>
      </c>
      <c r="D75" s="56" t="s">
        <v>186</v>
      </c>
      <c r="E75" s="56" t="s">
        <v>32</v>
      </c>
      <c r="F75" s="56" t="s">
        <v>257</v>
      </c>
      <c r="G75" s="56" t="s">
        <v>175</v>
      </c>
      <c r="H75" s="57">
        <f>H76</f>
        <v>1113.68</v>
      </c>
      <c r="I75" s="57">
        <f>I76</f>
        <v>1113.68</v>
      </c>
      <c r="J75" s="58"/>
    </row>
    <row r="76" spans="1:10" ht="21" customHeight="1">
      <c r="A76" s="56" t="s">
        <v>86</v>
      </c>
      <c r="B76" s="50" t="s">
        <v>182</v>
      </c>
      <c r="C76" s="50" t="s">
        <v>175</v>
      </c>
      <c r="D76" s="56" t="s">
        <v>186</v>
      </c>
      <c r="E76" s="56" t="s">
        <v>32</v>
      </c>
      <c r="F76" s="56" t="s">
        <v>257</v>
      </c>
      <c r="G76" s="56" t="s">
        <v>71</v>
      </c>
      <c r="H76" s="57">
        <v>1113.68</v>
      </c>
      <c r="I76" s="57">
        <v>1113.68</v>
      </c>
      <c r="J76" s="58"/>
    </row>
    <row r="77" spans="1:10" ht="84.75" customHeight="1">
      <c r="A77" s="56" t="s">
        <v>88</v>
      </c>
      <c r="B77" s="59" t="s">
        <v>259</v>
      </c>
      <c r="C77" s="50" t="s">
        <v>175</v>
      </c>
      <c r="D77" s="56" t="s">
        <v>186</v>
      </c>
      <c r="E77" s="56" t="s">
        <v>32</v>
      </c>
      <c r="F77" s="56" t="s">
        <v>258</v>
      </c>
      <c r="G77" s="56"/>
      <c r="H77" s="57">
        <f>H78</f>
        <v>9876.8</v>
      </c>
      <c r="I77" s="57">
        <f>I78</f>
        <v>6963.15</v>
      </c>
      <c r="J77" s="58"/>
    </row>
    <row r="78" spans="1:10" ht="30" customHeight="1">
      <c r="A78" s="56" t="s">
        <v>89</v>
      </c>
      <c r="B78" s="50" t="s">
        <v>181</v>
      </c>
      <c r="C78" s="50" t="s">
        <v>175</v>
      </c>
      <c r="D78" s="56" t="s">
        <v>186</v>
      </c>
      <c r="E78" s="56" t="s">
        <v>32</v>
      </c>
      <c r="F78" s="56" t="s">
        <v>258</v>
      </c>
      <c r="G78" s="56" t="s">
        <v>175</v>
      </c>
      <c r="H78" s="57">
        <f>H79</f>
        <v>9876.8</v>
      </c>
      <c r="I78" s="57">
        <f>I79</f>
        <v>6963.15</v>
      </c>
      <c r="J78" s="58"/>
    </row>
    <row r="79" spans="1:10" ht="21" customHeight="1">
      <c r="A79" s="56" t="s">
        <v>90</v>
      </c>
      <c r="B79" s="50" t="s">
        <v>182</v>
      </c>
      <c r="C79" s="50" t="s">
        <v>175</v>
      </c>
      <c r="D79" s="56" t="s">
        <v>186</v>
      </c>
      <c r="E79" s="56" t="s">
        <v>32</v>
      </c>
      <c r="F79" s="56" t="s">
        <v>258</v>
      </c>
      <c r="G79" s="56" t="s">
        <v>71</v>
      </c>
      <c r="H79" s="57">
        <v>9876.8</v>
      </c>
      <c r="I79" s="57">
        <v>6963.15</v>
      </c>
      <c r="J79" s="58"/>
    </row>
    <row r="80" spans="1:10" ht="15.75">
      <c r="A80" s="56" t="s">
        <v>91</v>
      </c>
      <c r="B80" s="50" t="s">
        <v>48</v>
      </c>
      <c r="C80" s="50" t="s">
        <v>175</v>
      </c>
      <c r="D80" s="56" t="s">
        <v>186</v>
      </c>
      <c r="E80" s="56" t="s">
        <v>33</v>
      </c>
      <c r="F80" s="56"/>
      <c r="G80" s="56"/>
      <c r="H80" s="57">
        <f>H81+H87</f>
        <v>164397</v>
      </c>
      <c r="I80" s="57">
        <f>I81+I87</f>
        <v>164397</v>
      </c>
      <c r="J80" s="58">
        <f>J81+J87</f>
        <v>2991</v>
      </c>
    </row>
    <row r="81" spans="1:10" ht="15.75">
      <c r="A81" s="56" t="s">
        <v>92</v>
      </c>
      <c r="B81" s="50" t="s">
        <v>49</v>
      </c>
      <c r="C81" s="50" t="s">
        <v>175</v>
      </c>
      <c r="D81" s="56" t="s">
        <v>186</v>
      </c>
      <c r="E81" s="56" t="s">
        <v>145</v>
      </c>
      <c r="F81" s="56"/>
      <c r="G81" s="56"/>
      <c r="H81" s="57">
        <f>H82</f>
        <v>42000</v>
      </c>
      <c r="I81" s="57">
        <f>I82</f>
        <v>42000</v>
      </c>
      <c r="J81" s="58" t="b">
        <f>H97=H98</f>
        <v>1</v>
      </c>
    </row>
    <row r="82" spans="1:10" ht="31.5">
      <c r="A82" s="56" t="s">
        <v>341</v>
      </c>
      <c r="B82" s="50" t="s">
        <v>76</v>
      </c>
      <c r="C82" s="50" t="s">
        <v>175</v>
      </c>
      <c r="D82" s="56" t="s">
        <v>186</v>
      </c>
      <c r="E82" s="56" t="s">
        <v>145</v>
      </c>
      <c r="F82" s="56" t="s">
        <v>223</v>
      </c>
      <c r="G82" s="56"/>
      <c r="H82" s="57">
        <f>H84</f>
        <v>42000</v>
      </c>
      <c r="I82" s="57">
        <f>I83</f>
        <v>42000</v>
      </c>
      <c r="J82" s="58">
        <f aca="true" t="shared" si="8" ref="J82:J91">H82-I82</f>
        <v>0</v>
      </c>
    </row>
    <row r="83" spans="1:10" ht="31.5">
      <c r="A83" s="56" t="s">
        <v>342</v>
      </c>
      <c r="B83" s="50" t="s">
        <v>226</v>
      </c>
      <c r="C83" s="50" t="s">
        <v>175</v>
      </c>
      <c r="D83" s="56" t="s">
        <v>186</v>
      </c>
      <c r="E83" s="56" t="s">
        <v>145</v>
      </c>
      <c r="F83" s="56" t="s">
        <v>224</v>
      </c>
      <c r="G83" s="56"/>
      <c r="H83" s="57">
        <f>H84</f>
        <v>42000</v>
      </c>
      <c r="I83" s="57">
        <f>I84</f>
        <v>42000</v>
      </c>
      <c r="J83" s="58">
        <f t="shared" si="8"/>
        <v>0</v>
      </c>
    </row>
    <row r="84" spans="1:10" ht="56.25" customHeight="1">
      <c r="A84" s="56" t="s">
        <v>343</v>
      </c>
      <c r="B84" s="50" t="s">
        <v>260</v>
      </c>
      <c r="C84" s="50" t="s">
        <v>175</v>
      </c>
      <c r="D84" s="56" t="s">
        <v>186</v>
      </c>
      <c r="E84" s="56" t="s">
        <v>145</v>
      </c>
      <c r="F84" s="56" t="s">
        <v>224</v>
      </c>
      <c r="G84" s="56"/>
      <c r="H84" s="57">
        <f>H85</f>
        <v>42000</v>
      </c>
      <c r="I84" s="57">
        <f>I85</f>
        <v>42000</v>
      </c>
      <c r="J84" s="58">
        <f t="shared" si="8"/>
        <v>0</v>
      </c>
    </row>
    <row r="85" spans="1:10" ht="32.25" customHeight="1">
      <c r="A85" s="56" t="s">
        <v>344</v>
      </c>
      <c r="B85" s="50" t="s">
        <v>181</v>
      </c>
      <c r="C85" s="50" t="s">
        <v>175</v>
      </c>
      <c r="D85" s="56" t="s">
        <v>186</v>
      </c>
      <c r="E85" s="56" t="s">
        <v>145</v>
      </c>
      <c r="F85" s="56" t="s">
        <v>261</v>
      </c>
      <c r="G85" s="56" t="s">
        <v>175</v>
      </c>
      <c r="H85" s="57">
        <f>H86</f>
        <v>42000</v>
      </c>
      <c r="I85" s="57">
        <f>I86</f>
        <v>42000</v>
      </c>
      <c r="J85" s="58">
        <f t="shared" si="8"/>
        <v>0</v>
      </c>
    </row>
    <row r="86" spans="1:10" ht="31.5">
      <c r="A86" s="56" t="s">
        <v>345</v>
      </c>
      <c r="B86" s="50" t="s">
        <v>182</v>
      </c>
      <c r="C86" s="50" t="s">
        <v>175</v>
      </c>
      <c r="D86" s="56" t="s">
        <v>186</v>
      </c>
      <c r="E86" s="56" t="s">
        <v>145</v>
      </c>
      <c r="F86" s="56" t="s">
        <v>261</v>
      </c>
      <c r="G86" s="56" t="s">
        <v>71</v>
      </c>
      <c r="H86" s="57">
        <v>42000</v>
      </c>
      <c r="I86" s="57">
        <v>42000</v>
      </c>
      <c r="J86" s="58">
        <f t="shared" si="8"/>
        <v>0</v>
      </c>
    </row>
    <row r="87" spans="1:10" ht="15.75">
      <c r="A87" s="56" t="s">
        <v>346</v>
      </c>
      <c r="B87" s="50" t="s">
        <v>50</v>
      </c>
      <c r="C87" s="50" t="s">
        <v>175</v>
      </c>
      <c r="D87" s="56" t="s">
        <v>186</v>
      </c>
      <c r="E87" s="56" t="s">
        <v>146</v>
      </c>
      <c r="F87" s="56"/>
      <c r="G87" s="56"/>
      <c r="H87" s="57">
        <f>H88</f>
        <v>122397</v>
      </c>
      <c r="I87" s="57">
        <f>I88</f>
        <v>122397</v>
      </c>
      <c r="J87" s="58">
        <f>J88</f>
        <v>2990</v>
      </c>
    </row>
    <row r="88" spans="1:10" ht="20.25" customHeight="1">
      <c r="A88" s="56" t="s">
        <v>94</v>
      </c>
      <c r="B88" s="50" t="s">
        <v>262</v>
      </c>
      <c r="C88" s="50" t="s">
        <v>175</v>
      </c>
      <c r="D88" s="56" t="s">
        <v>186</v>
      </c>
      <c r="E88" s="56" t="s">
        <v>146</v>
      </c>
      <c r="F88" s="56" t="s">
        <v>241</v>
      </c>
      <c r="G88" s="56"/>
      <c r="H88" s="57">
        <f>H90</f>
        <v>122397</v>
      </c>
      <c r="I88" s="57">
        <f>I89</f>
        <v>122397</v>
      </c>
      <c r="J88" s="58">
        <f>J89</f>
        <v>2990</v>
      </c>
    </row>
    <row r="89" spans="1:10" ht="18" customHeight="1">
      <c r="A89" s="56" t="s">
        <v>96</v>
      </c>
      <c r="B89" s="50" t="s">
        <v>263</v>
      </c>
      <c r="C89" s="50" t="s">
        <v>175</v>
      </c>
      <c r="D89" s="56" t="s">
        <v>186</v>
      </c>
      <c r="E89" s="56" t="s">
        <v>146</v>
      </c>
      <c r="F89" s="56" t="s">
        <v>265</v>
      </c>
      <c r="G89" s="56"/>
      <c r="H89" s="57">
        <f>H90+H93</f>
        <v>125387</v>
      </c>
      <c r="I89" s="57">
        <f>I90+I93</f>
        <v>122397</v>
      </c>
      <c r="J89" s="58">
        <f t="shared" si="8"/>
        <v>2990</v>
      </c>
    </row>
    <row r="90" spans="1:10" ht="63">
      <c r="A90" s="56" t="s">
        <v>98</v>
      </c>
      <c r="B90" s="50" t="s">
        <v>264</v>
      </c>
      <c r="C90" s="50" t="s">
        <v>175</v>
      </c>
      <c r="D90" s="56" t="s">
        <v>186</v>
      </c>
      <c r="E90" s="56" t="s">
        <v>146</v>
      </c>
      <c r="F90" s="56" t="s">
        <v>266</v>
      </c>
      <c r="G90" s="56"/>
      <c r="H90" s="57">
        <f>H91</f>
        <v>122397</v>
      </c>
      <c r="I90" s="57">
        <f>I91</f>
        <v>122397</v>
      </c>
      <c r="J90" s="58">
        <f t="shared" si="8"/>
        <v>0</v>
      </c>
    </row>
    <row r="91" spans="1:10" ht="30" customHeight="1">
      <c r="A91" s="56" t="s">
        <v>99</v>
      </c>
      <c r="B91" s="50" t="s">
        <v>181</v>
      </c>
      <c r="C91" s="50" t="s">
        <v>175</v>
      </c>
      <c r="D91" s="56" t="s">
        <v>186</v>
      </c>
      <c r="E91" s="56" t="s">
        <v>146</v>
      </c>
      <c r="F91" s="56" t="s">
        <v>266</v>
      </c>
      <c r="G91" s="56" t="s">
        <v>175</v>
      </c>
      <c r="H91" s="57">
        <f>H92</f>
        <v>122397</v>
      </c>
      <c r="I91" s="57">
        <f>I92</f>
        <v>122397</v>
      </c>
      <c r="J91" s="58">
        <f t="shared" si="8"/>
        <v>0</v>
      </c>
    </row>
    <row r="92" spans="1:10" ht="18" customHeight="1">
      <c r="A92" s="56" t="s">
        <v>100</v>
      </c>
      <c r="B92" s="50" t="s">
        <v>182</v>
      </c>
      <c r="C92" s="50" t="s">
        <v>175</v>
      </c>
      <c r="D92" s="56" t="s">
        <v>186</v>
      </c>
      <c r="E92" s="56" t="s">
        <v>146</v>
      </c>
      <c r="F92" s="56" t="s">
        <v>266</v>
      </c>
      <c r="G92" s="56" t="s">
        <v>71</v>
      </c>
      <c r="H92" s="57">
        <v>122397</v>
      </c>
      <c r="I92" s="57">
        <v>122397</v>
      </c>
      <c r="J92" s="58">
        <f aca="true" t="shared" si="9" ref="J92:J99">H92-I92</f>
        <v>0</v>
      </c>
    </row>
    <row r="93" spans="1:10" ht="78.75">
      <c r="A93" s="56" t="s">
        <v>101</v>
      </c>
      <c r="B93" s="50" t="s">
        <v>267</v>
      </c>
      <c r="C93" s="50" t="s">
        <v>175</v>
      </c>
      <c r="D93" s="56" t="s">
        <v>186</v>
      </c>
      <c r="E93" s="56" t="s">
        <v>146</v>
      </c>
      <c r="F93" s="56" t="s">
        <v>268</v>
      </c>
      <c r="G93" s="56"/>
      <c r="H93" s="57">
        <f>H94</f>
        <v>2990</v>
      </c>
      <c r="I93" s="57">
        <v>0</v>
      </c>
      <c r="J93" s="58">
        <f t="shared" si="9"/>
        <v>2990</v>
      </c>
    </row>
    <row r="94" spans="1:10" ht="31.5">
      <c r="A94" s="56" t="s">
        <v>102</v>
      </c>
      <c r="B94" s="50" t="s">
        <v>181</v>
      </c>
      <c r="C94" s="50" t="s">
        <v>175</v>
      </c>
      <c r="D94" s="56" t="s">
        <v>186</v>
      </c>
      <c r="E94" s="56" t="s">
        <v>146</v>
      </c>
      <c r="F94" s="56" t="s">
        <v>268</v>
      </c>
      <c r="G94" s="56" t="s">
        <v>175</v>
      </c>
      <c r="H94" s="57">
        <f>H95</f>
        <v>2990</v>
      </c>
      <c r="I94" s="57">
        <v>0</v>
      </c>
      <c r="J94" s="58">
        <f t="shared" si="9"/>
        <v>2990</v>
      </c>
    </row>
    <row r="95" spans="1:10" ht="31.5">
      <c r="A95" s="56" t="s">
        <v>103</v>
      </c>
      <c r="B95" s="50" t="s">
        <v>182</v>
      </c>
      <c r="C95" s="50" t="s">
        <v>175</v>
      </c>
      <c r="D95" s="56" t="s">
        <v>186</v>
      </c>
      <c r="E95" s="56" t="s">
        <v>146</v>
      </c>
      <c r="F95" s="56" t="s">
        <v>268</v>
      </c>
      <c r="G95" s="56" t="s">
        <v>71</v>
      </c>
      <c r="H95" s="57">
        <v>2990</v>
      </c>
      <c r="I95" s="57">
        <v>0</v>
      </c>
      <c r="J95" s="58">
        <f t="shared" si="9"/>
        <v>2990</v>
      </c>
    </row>
    <row r="96" spans="1:10" ht="15.75">
      <c r="A96" s="56" t="s">
        <v>347</v>
      </c>
      <c r="B96" s="50" t="s">
        <v>51</v>
      </c>
      <c r="C96" s="50" t="s">
        <v>175</v>
      </c>
      <c r="D96" s="56" t="s">
        <v>186</v>
      </c>
      <c r="E96" s="56" t="s">
        <v>28</v>
      </c>
      <c r="F96" s="56"/>
      <c r="G96" s="56"/>
      <c r="H96" s="57">
        <f>H97</f>
        <v>1688052.16</v>
      </c>
      <c r="I96" s="57">
        <f>I97</f>
        <v>1688052.16</v>
      </c>
      <c r="J96" s="58">
        <f t="shared" si="9"/>
        <v>0</v>
      </c>
    </row>
    <row r="97" spans="1:10" ht="15.75">
      <c r="A97" s="56" t="s">
        <v>348</v>
      </c>
      <c r="B97" s="50" t="s">
        <v>52</v>
      </c>
      <c r="C97" s="50" t="s">
        <v>175</v>
      </c>
      <c r="D97" s="56" t="s">
        <v>186</v>
      </c>
      <c r="E97" s="56" t="s">
        <v>29</v>
      </c>
      <c r="F97" s="56"/>
      <c r="G97" s="56"/>
      <c r="H97" s="57">
        <f>H98</f>
        <v>1688052.16</v>
      </c>
      <c r="I97" s="57">
        <f>I98</f>
        <v>1688052.16</v>
      </c>
      <c r="J97" s="58">
        <f t="shared" si="9"/>
        <v>0</v>
      </c>
    </row>
    <row r="98" spans="1:10" ht="31.5">
      <c r="A98" s="56" t="s">
        <v>349</v>
      </c>
      <c r="B98" s="50" t="s">
        <v>271</v>
      </c>
      <c r="C98" s="50" t="s">
        <v>175</v>
      </c>
      <c r="D98" s="56" t="s">
        <v>186</v>
      </c>
      <c r="E98" s="56" t="s">
        <v>29</v>
      </c>
      <c r="F98" s="56" t="s">
        <v>269</v>
      </c>
      <c r="G98" s="56"/>
      <c r="H98" s="57">
        <f>H99+H115</f>
        <v>1688052.16</v>
      </c>
      <c r="I98" s="57">
        <v>1688052.16</v>
      </c>
      <c r="J98" s="58">
        <f t="shared" si="9"/>
        <v>0</v>
      </c>
    </row>
    <row r="99" spans="1:10" ht="15.75">
      <c r="A99" s="56" t="s">
        <v>350</v>
      </c>
      <c r="B99" s="50" t="s">
        <v>272</v>
      </c>
      <c r="C99" s="50" t="s">
        <v>175</v>
      </c>
      <c r="D99" s="56" t="s">
        <v>186</v>
      </c>
      <c r="E99" s="56" t="s">
        <v>29</v>
      </c>
      <c r="F99" s="56" t="s">
        <v>270</v>
      </c>
      <c r="G99" s="56"/>
      <c r="H99" s="57">
        <f>H100+H103+H106+H109+H112</f>
        <v>1299397.16</v>
      </c>
      <c r="I99" s="57">
        <v>1299397.16</v>
      </c>
      <c r="J99" s="58">
        <f t="shared" si="9"/>
        <v>0</v>
      </c>
    </row>
    <row r="100" spans="1:10" ht="78.75">
      <c r="A100" s="56" t="s">
        <v>351</v>
      </c>
      <c r="B100" s="59" t="s">
        <v>273</v>
      </c>
      <c r="C100" s="50" t="s">
        <v>175</v>
      </c>
      <c r="D100" s="56" t="s">
        <v>186</v>
      </c>
      <c r="E100" s="56" t="s">
        <v>29</v>
      </c>
      <c r="F100" s="56" t="s">
        <v>276</v>
      </c>
      <c r="G100" s="56"/>
      <c r="H100" s="57">
        <f>H101</f>
        <v>21315.16</v>
      </c>
      <c r="I100" s="57">
        <f>I101</f>
        <v>21315.16</v>
      </c>
      <c r="J100" s="58"/>
    </row>
    <row r="101" spans="1:10" ht="31.5">
      <c r="A101" s="56" t="s">
        <v>352</v>
      </c>
      <c r="B101" s="50" t="s">
        <v>274</v>
      </c>
      <c r="C101" s="50" t="s">
        <v>175</v>
      </c>
      <c r="D101" s="56" t="s">
        <v>186</v>
      </c>
      <c r="E101" s="56" t="s">
        <v>29</v>
      </c>
      <c r="F101" s="56" t="s">
        <v>276</v>
      </c>
      <c r="G101" s="56" t="s">
        <v>277</v>
      </c>
      <c r="H101" s="57">
        <v>21315.16</v>
      </c>
      <c r="I101" s="57">
        <f>I102</f>
        <v>21315.16</v>
      </c>
      <c r="J101" s="58"/>
    </row>
    <row r="102" spans="1:10" ht="15.75">
      <c r="A102" s="56" t="s">
        <v>353</v>
      </c>
      <c r="B102" s="50" t="s">
        <v>275</v>
      </c>
      <c r="C102" s="50" t="s">
        <v>175</v>
      </c>
      <c r="D102" s="56" t="s">
        <v>186</v>
      </c>
      <c r="E102" s="56" t="s">
        <v>29</v>
      </c>
      <c r="F102" s="56" t="s">
        <v>276</v>
      </c>
      <c r="G102" s="56" t="s">
        <v>278</v>
      </c>
      <c r="H102" s="57">
        <v>21315.16</v>
      </c>
      <c r="I102" s="57">
        <v>21315.16</v>
      </c>
      <c r="J102" s="58"/>
    </row>
    <row r="103" spans="1:10" ht="78.75">
      <c r="A103" s="56" t="s">
        <v>354</v>
      </c>
      <c r="B103" s="50" t="s">
        <v>239</v>
      </c>
      <c r="C103" s="50" t="s">
        <v>175</v>
      </c>
      <c r="D103" s="56" t="s">
        <v>186</v>
      </c>
      <c r="E103" s="56" t="s">
        <v>29</v>
      </c>
      <c r="F103" s="56" t="s">
        <v>238</v>
      </c>
      <c r="G103" s="56"/>
      <c r="H103" s="57">
        <f>H104</f>
        <v>11402</v>
      </c>
      <c r="I103" s="57">
        <f>I104</f>
        <v>11402</v>
      </c>
      <c r="J103" s="58">
        <f>H103-I103</f>
        <v>0</v>
      </c>
    </row>
    <row r="104" spans="1:10" ht="20.25" customHeight="1">
      <c r="A104" s="56" t="s">
        <v>64</v>
      </c>
      <c r="B104" s="50" t="s">
        <v>274</v>
      </c>
      <c r="C104" s="50" t="s">
        <v>175</v>
      </c>
      <c r="D104" s="56" t="s">
        <v>186</v>
      </c>
      <c r="E104" s="56" t="s">
        <v>29</v>
      </c>
      <c r="F104" s="56" t="s">
        <v>238</v>
      </c>
      <c r="G104" s="56" t="s">
        <v>277</v>
      </c>
      <c r="H104" s="57">
        <f>H105</f>
        <v>11402</v>
      </c>
      <c r="I104" s="57">
        <f>I105</f>
        <v>11402</v>
      </c>
      <c r="J104" s="58">
        <f>H104-I104</f>
        <v>0</v>
      </c>
    </row>
    <row r="105" spans="1:10" ht="20.25" customHeight="1">
      <c r="A105" s="56" t="s">
        <v>355</v>
      </c>
      <c r="B105" s="50" t="s">
        <v>275</v>
      </c>
      <c r="C105" s="50" t="s">
        <v>175</v>
      </c>
      <c r="D105" s="56" t="s">
        <v>186</v>
      </c>
      <c r="E105" s="56" t="s">
        <v>29</v>
      </c>
      <c r="F105" s="56" t="s">
        <v>238</v>
      </c>
      <c r="G105" s="56" t="s">
        <v>278</v>
      </c>
      <c r="H105" s="57">
        <v>11402</v>
      </c>
      <c r="I105" s="57">
        <v>11402</v>
      </c>
      <c r="J105" s="58">
        <f>H105-I105</f>
        <v>0</v>
      </c>
    </row>
    <row r="106" spans="1:10" ht="45.75" customHeight="1">
      <c r="A106" s="56" t="s">
        <v>356</v>
      </c>
      <c r="B106" s="50" t="s">
        <v>279</v>
      </c>
      <c r="C106" s="50" t="s">
        <v>175</v>
      </c>
      <c r="D106" s="56" t="s">
        <v>186</v>
      </c>
      <c r="E106" s="56" t="s">
        <v>29</v>
      </c>
      <c r="F106" s="56" t="s">
        <v>280</v>
      </c>
      <c r="G106" s="56"/>
      <c r="H106" s="57">
        <f>H107</f>
        <v>1046680</v>
      </c>
      <c r="I106" s="57">
        <f>I107</f>
        <v>1046680</v>
      </c>
      <c r="J106" s="58"/>
    </row>
    <row r="107" spans="1:10" ht="33.75" customHeight="1">
      <c r="A107" s="56" t="s">
        <v>357</v>
      </c>
      <c r="B107" s="50" t="s">
        <v>274</v>
      </c>
      <c r="C107" s="50" t="s">
        <v>175</v>
      </c>
      <c r="D107" s="56" t="s">
        <v>186</v>
      </c>
      <c r="E107" s="56" t="s">
        <v>29</v>
      </c>
      <c r="F107" s="56" t="s">
        <v>280</v>
      </c>
      <c r="G107" s="56" t="s">
        <v>277</v>
      </c>
      <c r="H107" s="57">
        <f>H108</f>
        <v>1046680</v>
      </c>
      <c r="I107" s="57">
        <f>I108</f>
        <v>1046680</v>
      </c>
      <c r="J107" s="58"/>
    </row>
    <row r="108" spans="1:10" ht="20.25" customHeight="1">
      <c r="A108" s="56" t="s">
        <v>358</v>
      </c>
      <c r="B108" s="50" t="s">
        <v>275</v>
      </c>
      <c r="C108" s="50" t="s">
        <v>175</v>
      </c>
      <c r="D108" s="56" t="s">
        <v>186</v>
      </c>
      <c r="E108" s="56" t="s">
        <v>29</v>
      </c>
      <c r="F108" s="56" t="s">
        <v>280</v>
      </c>
      <c r="G108" s="56" t="s">
        <v>278</v>
      </c>
      <c r="H108" s="57">
        <v>1046680</v>
      </c>
      <c r="I108" s="57">
        <v>1046680</v>
      </c>
      <c r="J108" s="58"/>
    </row>
    <row r="109" spans="1:10" ht="110.25" customHeight="1">
      <c r="A109" s="56" t="s">
        <v>359</v>
      </c>
      <c r="B109" s="59" t="s">
        <v>282</v>
      </c>
      <c r="C109" s="50" t="s">
        <v>175</v>
      </c>
      <c r="D109" s="56" t="s">
        <v>186</v>
      </c>
      <c r="E109" s="56" t="s">
        <v>29</v>
      </c>
      <c r="F109" s="56" t="s">
        <v>283</v>
      </c>
      <c r="G109" s="56"/>
      <c r="H109" s="57">
        <f>H110</f>
        <v>2200</v>
      </c>
      <c r="I109" s="57">
        <f>I110</f>
        <v>2200</v>
      </c>
      <c r="J109" s="58"/>
    </row>
    <row r="110" spans="1:10" ht="40.5" customHeight="1">
      <c r="A110" s="56" t="s">
        <v>360</v>
      </c>
      <c r="B110" s="50" t="s">
        <v>274</v>
      </c>
      <c r="C110" s="50" t="s">
        <v>175</v>
      </c>
      <c r="D110" s="56" t="s">
        <v>186</v>
      </c>
      <c r="E110" s="56" t="s">
        <v>29</v>
      </c>
      <c r="F110" s="56" t="s">
        <v>283</v>
      </c>
      <c r="G110" s="56" t="s">
        <v>277</v>
      </c>
      <c r="H110" s="57">
        <f>H111</f>
        <v>2200</v>
      </c>
      <c r="I110" s="57">
        <f>I111</f>
        <v>2200</v>
      </c>
      <c r="J110" s="58"/>
    </row>
    <row r="111" spans="1:10" ht="20.25" customHeight="1">
      <c r="A111" s="56" t="s">
        <v>361</v>
      </c>
      <c r="B111" s="50" t="s">
        <v>275</v>
      </c>
      <c r="C111" s="50" t="s">
        <v>175</v>
      </c>
      <c r="D111" s="56" t="s">
        <v>186</v>
      </c>
      <c r="E111" s="56" t="s">
        <v>29</v>
      </c>
      <c r="F111" s="56" t="s">
        <v>283</v>
      </c>
      <c r="G111" s="56" t="s">
        <v>278</v>
      </c>
      <c r="H111" s="57">
        <v>2200</v>
      </c>
      <c r="I111" s="57">
        <v>2200</v>
      </c>
      <c r="J111" s="58"/>
    </row>
    <row r="112" spans="1:10" ht="94.5">
      <c r="A112" s="56" t="s">
        <v>362</v>
      </c>
      <c r="B112" s="59" t="s">
        <v>281</v>
      </c>
      <c r="C112" s="50" t="s">
        <v>175</v>
      </c>
      <c r="D112" s="56" t="s">
        <v>186</v>
      </c>
      <c r="E112" s="56" t="s">
        <v>29</v>
      </c>
      <c r="F112" s="56" t="s">
        <v>284</v>
      </c>
      <c r="G112" s="56"/>
      <c r="H112" s="57">
        <f>H113</f>
        <v>217800</v>
      </c>
      <c r="I112" s="57">
        <f>I113</f>
        <v>217800</v>
      </c>
      <c r="J112" s="58">
        <f>H112-I112</f>
        <v>0</v>
      </c>
    </row>
    <row r="113" spans="1:10" ht="19.5" customHeight="1">
      <c r="A113" s="56" t="s">
        <v>363</v>
      </c>
      <c r="B113" s="50" t="s">
        <v>274</v>
      </c>
      <c r="C113" s="50" t="s">
        <v>175</v>
      </c>
      <c r="D113" s="56" t="s">
        <v>186</v>
      </c>
      <c r="E113" s="56" t="s">
        <v>29</v>
      </c>
      <c r="F113" s="56" t="s">
        <v>284</v>
      </c>
      <c r="G113" s="56" t="s">
        <v>277</v>
      </c>
      <c r="H113" s="57">
        <f>I114</f>
        <v>217800</v>
      </c>
      <c r="I113" s="57">
        <f>I114</f>
        <v>217800</v>
      </c>
      <c r="J113" s="58">
        <f>H113-I113</f>
        <v>0</v>
      </c>
    </row>
    <row r="114" spans="1:10" ht="19.5" customHeight="1">
      <c r="A114" s="56" t="s">
        <v>364</v>
      </c>
      <c r="B114" s="50" t="s">
        <v>275</v>
      </c>
      <c r="C114" s="50" t="s">
        <v>175</v>
      </c>
      <c r="D114" s="56" t="s">
        <v>186</v>
      </c>
      <c r="E114" s="56" t="s">
        <v>29</v>
      </c>
      <c r="F114" s="56" t="s">
        <v>284</v>
      </c>
      <c r="G114" s="56" t="s">
        <v>278</v>
      </c>
      <c r="H114" s="57">
        <v>217800</v>
      </c>
      <c r="I114" s="57">
        <v>217800</v>
      </c>
      <c r="J114" s="58">
        <f>H114-I114</f>
        <v>0</v>
      </c>
    </row>
    <row r="115" spans="1:10" ht="31.5" customHeight="1">
      <c r="A115" s="56" t="s">
        <v>365</v>
      </c>
      <c r="B115" s="50" t="s">
        <v>226</v>
      </c>
      <c r="C115" s="50" t="s">
        <v>175</v>
      </c>
      <c r="D115" s="56" t="s">
        <v>186</v>
      </c>
      <c r="E115" s="56" t="s">
        <v>29</v>
      </c>
      <c r="F115" s="56" t="s">
        <v>224</v>
      </c>
      <c r="G115" s="56"/>
      <c r="H115" s="57">
        <f aca="true" t="shared" si="10" ref="H115:I117">H116</f>
        <v>388655</v>
      </c>
      <c r="I115" s="57">
        <f t="shared" si="10"/>
        <v>388655</v>
      </c>
      <c r="J115" s="58"/>
    </row>
    <row r="116" spans="1:10" ht="80.25" customHeight="1">
      <c r="A116" s="56" t="s">
        <v>366</v>
      </c>
      <c r="B116" s="50" t="s">
        <v>285</v>
      </c>
      <c r="C116" s="50" t="s">
        <v>175</v>
      </c>
      <c r="D116" s="56" t="s">
        <v>186</v>
      </c>
      <c r="E116" s="56" t="s">
        <v>29</v>
      </c>
      <c r="F116" s="56" t="s">
        <v>231</v>
      </c>
      <c r="G116" s="56"/>
      <c r="H116" s="57">
        <f t="shared" si="10"/>
        <v>388655</v>
      </c>
      <c r="I116" s="57">
        <f t="shared" si="10"/>
        <v>388655</v>
      </c>
      <c r="J116" s="58"/>
    </row>
    <row r="117" spans="1:10" ht="19.5" customHeight="1">
      <c r="A117" s="56" t="s">
        <v>367</v>
      </c>
      <c r="B117" s="50" t="s">
        <v>184</v>
      </c>
      <c r="C117" s="50" t="s">
        <v>175</v>
      </c>
      <c r="D117" s="56" t="s">
        <v>186</v>
      </c>
      <c r="E117" s="56" t="s">
        <v>29</v>
      </c>
      <c r="F117" s="56" t="s">
        <v>231</v>
      </c>
      <c r="G117" s="56" t="s">
        <v>54</v>
      </c>
      <c r="H117" s="57">
        <f t="shared" si="10"/>
        <v>388655</v>
      </c>
      <c r="I117" s="57">
        <f t="shared" si="10"/>
        <v>388655</v>
      </c>
      <c r="J117" s="58"/>
    </row>
    <row r="118" spans="1:10" ht="19.5" customHeight="1">
      <c r="A118" s="56" t="s">
        <v>368</v>
      </c>
      <c r="B118" s="50" t="s">
        <v>170</v>
      </c>
      <c r="C118" s="50" t="s">
        <v>175</v>
      </c>
      <c r="D118" s="56" t="s">
        <v>186</v>
      </c>
      <c r="E118" s="56" t="s">
        <v>29</v>
      </c>
      <c r="F118" s="56" t="s">
        <v>231</v>
      </c>
      <c r="G118" s="56" t="s">
        <v>104</v>
      </c>
      <c r="H118" s="57">
        <v>388655</v>
      </c>
      <c r="I118" s="57">
        <v>388655</v>
      </c>
      <c r="J118" s="58"/>
    </row>
    <row r="119" spans="1:10" ht="15.75">
      <c r="A119" s="54" t="s">
        <v>0</v>
      </c>
      <c r="B119" s="53"/>
      <c r="C119" s="50"/>
      <c r="D119" s="54"/>
      <c r="E119" s="54"/>
      <c r="F119" s="54"/>
      <c r="G119" s="54"/>
      <c r="H119" s="60">
        <f>H5</f>
        <v>4243065.57</v>
      </c>
      <c r="I119" s="60">
        <f>I5</f>
        <v>4207796.16</v>
      </c>
      <c r="J119" s="58">
        <f>H119-I119</f>
        <v>35269.41000000015</v>
      </c>
    </row>
    <row r="120" ht="15.75">
      <c r="C120" s="51"/>
    </row>
    <row r="121" ht="15.75">
      <c r="C121" s="51"/>
    </row>
    <row r="122" ht="15.75">
      <c r="C122" s="51"/>
    </row>
    <row r="123" ht="15.75">
      <c r="C123" s="51"/>
    </row>
    <row r="124" ht="15.75">
      <c r="C124" s="51"/>
    </row>
    <row r="125" ht="15.75">
      <c r="C125" s="51"/>
    </row>
    <row r="126" ht="15.75">
      <c r="C126" s="51"/>
    </row>
    <row r="127" ht="15.75">
      <c r="C127" s="51"/>
    </row>
    <row r="128" ht="15.75">
      <c r="C128" s="51"/>
    </row>
    <row r="129" ht="15.75">
      <c r="C129" s="51"/>
    </row>
    <row r="130" ht="15.75">
      <c r="C130" s="51"/>
    </row>
    <row r="131" ht="15.75">
      <c r="C131" s="51"/>
    </row>
    <row r="132" ht="15.75">
      <c r="C132" s="51"/>
    </row>
    <row r="133" ht="15.75">
      <c r="C133" s="51"/>
    </row>
    <row r="134" ht="15.75">
      <c r="C134" s="51"/>
    </row>
    <row r="135" ht="15.75">
      <c r="C135" s="51"/>
    </row>
    <row r="136" ht="15.75">
      <c r="C136" s="51"/>
    </row>
    <row r="137" ht="15.75">
      <c r="C137" s="51"/>
    </row>
    <row r="138" ht="15.75">
      <c r="C138" s="51"/>
    </row>
    <row r="139" ht="15.75">
      <c r="C139" s="51"/>
    </row>
    <row r="140" ht="15.75">
      <c r="C140" s="51"/>
    </row>
    <row r="141" ht="15.75">
      <c r="C141" s="51"/>
    </row>
    <row r="142" ht="15.75">
      <c r="C142" s="51"/>
    </row>
    <row r="143" ht="15.75">
      <c r="C143" s="51"/>
    </row>
    <row r="144" ht="15.75">
      <c r="C144" s="51"/>
    </row>
    <row r="145" ht="15.75">
      <c r="C145" s="51"/>
    </row>
    <row r="146" ht="15.75">
      <c r="C146" s="51"/>
    </row>
    <row r="147" ht="15.75">
      <c r="C147" s="51"/>
    </row>
    <row r="148" ht="15.75">
      <c r="C148" s="51"/>
    </row>
    <row r="149" ht="15.75">
      <c r="C149" s="51"/>
    </row>
    <row r="150" ht="15.75">
      <c r="C150" s="51"/>
    </row>
    <row r="151" ht="15.75">
      <c r="C151" s="51"/>
    </row>
    <row r="152" ht="15.75">
      <c r="C152" s="51"/>
    </row>
    <row r="153" ht="15.75">
      <c r="C153" s="51"/>
    </row>
    <row r="154" ht="15.75">
      <c r="C154" s="51"/>
    </row>
    <row r="155" ht="15.75">
      <c r="C155" s="51"/>
    </row>
    <row r="156" ht="15.75">
      <c r="C156" s="51"/>
    </row>
    <row r="157" ht="15.75">
      <c r="C157" s="55"/>
    </row>
    <row r="158" ht="15.75">
      <c r="C158" s="55"/>
    </row>
    <row r="159" ht="15.75">
      <c r="C159" s="55"/>
    </row>
    <row r="160" ht="15.75">
      <c r="C160" s="55"/>
    </row>
    <row r="161" ht="15.75">
      <c r="C161" s="55"/>
    </row>
    <row r="162" ht="15.75">
      <c r="C162" s="55"/>
    </row>
    <row r="163" ht="15.75">
      <c r="C163" s="55"/>
    </row>
    <row r="164" ht="15.75">
      <c r="C164" s="55"/>
    </row>
    <row r="165" ht="15.75">
      <c r="C165" s="55"/>
    </row>
    <row r="166" ht="15.75">
      <c r="C166" s="55"/>
    </row>
    <row r="167" ht="15.75">
      <c r="C167" s="55"/>
    </row>
    <row r="168" ht="15.75">
      <c r="C168" s="55"/>
    </row>
    <row r="169" ht="15.75">
      <c r="C169" s="55"/>
    </row>
    <row r="170" ht="15.75">
      <c r="C170" s="55"/>
    </row>
    <row r="171" ht="15.75">
      <c r="C171" s="55"/>
    </row>
  </sheetData>
  <sheetProtection/>
  <mergeCells count="4">
    <mergeCell ref="A1:E1"/>
    <mergeCell ref="I1:J1"/>
    <mergeCell ref="D3:G3"/>
    <mergeCell ref="D4:G4"/>
  </mergeCells>
  <printOptions/>
  <pageMargins left="0.3937007874015748" right="0.3937007874015748" top="0.3937007874015748" bottom="0.3937007874015748" header="0" footer="0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4">
      <selection activeCell="F7" sqref="F7"/>
    </sheetView>
  </sheetViews>
  <sheetFormatPr defaultColWidth="9.140625" defaultRowHeight="12.75"/>
  <cols>
    <col min="1" max="1" width="5.7109375" style="0" customWidth="1"/>
    <col min="2" max="2" width="50.00390625" style="0" customWidth="1"/>
    <col min="3" max="3" width="9.421875" style="0" bestFit="1" customWidth="1"/>
    <col min="4" max="4" width="28.421875" style="0" customWidth="1"/>
    <col min="5" max="6" width="17.57421875" style="0" bestFit="1" customWidth="1"/>
    <col min="7" max="7" width="18.00390625" style="0" bestFit="1" customWidth="1"/>
  </cols>
  <sheetData>
    <row r="1" spans="2:7" ht="12.75">
      <c r="B1" s="13"/>
      <c r="C1" s="13"/>
      <c r="D1" s="13"/>
      <c r="E1" s="13"/>
      <c r="F1" s="13" t="s">
        <v>53</v>
      </c>
      <c r="G1" s="13"/>
    </row>
    <row r="2" spans="2:6" ht="15">
      <c r="B2" s="92" t="s">
        <v>1</v>
      </c>
      <c r="C2" s="93"/>
      <c r="D2" s="93"/>
      <c r="E2" s="93"/>
      <c r="F2" s="61"/>
    </row>
    <row r="3" spans="1:7" ht="47.25">
      <c r="A3" s="46" t="s">
        <v>57</v>
      </c>
      <c r="B3" s="62" t="s">
        <v>2</v>
      </c>
      <c r="C3" s="62" t="s">
        <v>121</v>
      </c>
      <c r="D3" s="62" t="s">
        <v>3</v>
      </c>
      <c r="E3" s="62" t="s">
        <v>123</v>
      </c>
      <c r="F3" s="62" t="s">
        <v>4</v>
      </c>
      <c r="G3" s="62" t="s">
        <v>125</v>
      </c>
    </row>
    <row r="4" spans="1:7" ht="15.75">
      <c r="A4" s="63"/>
      <c r="B4" s="62" t="s">
        <v>58</v>
      </c>
      <c r="C4" s="62" t="s">
        <v>59</v>
      </c>
      <c r="D4" s="62" t="s">
        <v>61</v>
      </c>
      <c r="E4" s="62">
        <v>4</v>
      </c>
      <c r="F4" s="62">
        <v>5</v>
      </c>
      <c r="G4" s="49">
        <v>6</v>
      </c>
    </row>
    <row r="5" spans="1:7" ht="31.5">
      <c r="A5" s="64">
        <v>1</v>
      </c>
      <c r="B5" s="65" t="s">
        <v>5</v>
      </c>
      <c r="C5" s="66">
        <v>500</v>
      </c>
      <c r="D5" s="66" t="s">
        <v>6</v>
      </c>
      <c r="E5" s="67">
        <v>681413.59</v>
      </c>
      <c r="F5" s="67">
        <v>-1583103.11</v>
      </c>
      <c r="G5" s="68">
        <f>E5-F5</f>
        <v>2264516.7</v>
      </c>
    </row>
    <row r="6" spans="1:7" ht="47.25">
      <c r="A6" s="64">
        <v>2</v>
      </c>
      <c r="B6" s="65" t="s">
        <v>7</v>
      </c>
      <c r="C6" s="66">
        <v>520</v>
      </c>
      <c r="D6" s="66" t="s">
        <v>6</v>
      </c>
      <c r="E6" s="67">
        <f>E7</f>
        <v>28176.19</v>
      </c>
      <c r="F6" s="67">
        <f>F7</f>
        <v>346.05</v>
      </c>
      <c r="G6" s="68">
        <f aca="true" t="shared" si="0" ref="G6:G16">E6-F6</f>
        <v>27830.14</v>
      </c>
    </row>
    <row r="7" spans="1:7" ht="15.75">
      <c r="A7" s="64">
        <v>9</v>
      </c>
      <c r="B7" s="65" t="s">
        <v>8</v>
      </c>
      <c r="C7" s="66">
        <v>700</v>
      </c>
      <c r="D7" s="66" t="s">
        <v>9</v>
      </c>
      <c r="E7" s="67">
        <f>E8</f>
        <v>28176.19</v>
      </c>
      <c r="F7" s="67">
        <v>346.05</v>
      </c>
      <c r="G7" s="68">
        <f t="shared" si="0"/>
        <v>27830.14</v>
      </c>
    </row>
    <row r="8" spans="1:7" ht="31.5">
      <c r="A8" s="64">
        <v>10</v>
      </c>
      <c r="B8" s="65" t="s">
        <v>10</v>
      </c>
      <c r="C8" s="66">
        <v>700</v>
      </c>
      <c r="D8" s="66" t="s">
        <v>11</v>
      </c>
      <c r="E8" s="67">
        <v>28176.19</v>
      </c>
      <c r="F8" s="67">
        <v>346.05</v>
      </c>
      <c r="G8" s="68">
        <f t="shared" si="0"/>
        <v>27830.14</v>
      </c>
    </row>
    <row r="9" spans="1:7" ht="15.75">
      <c r="A9" s="64">
        <v>11</v>
      </c>
      <c r="B9" s="65" t="s">
        <v>12</v>
      </c>
      <c r="C9" s="66">
        <v>710</v>
      </c>
      <c r="D9" s="66" t="s">
        <v>13</v>
      </c>
      <c r="E9" s="67">
        <v>-4214889.38</v>
      </c>
      <c r="F9" s="67">
        <f>F10</f>
        <v>-4207450.11</v>
      </c>
      <c r="G9" s="68">
        <f t="shared" si="0"/>
        <v>-7439.269999999553</v>
      </c>
    </row>
    <row r="10" spans="1:7" ht="15.75">
      <c r="A10" s="64">
        <v>12</v>
      </c>
      <c r="B10" s="65" t="s">
        <v>14</v>
      </c>
      <c r="C10" s="66">
        <v>710</v>
      </c>
      <c r="D10" s="66" t="s">
        <v>15</v>
      </c>
      <c r="E10" s="67">
        <f>E12</f>
        <v>-4214889.38</v>
      </c>
      <c r="F10" s="67">
        <f>F11</f>
        <v>-4207450.11</v>
      </c>
      <c r="G10" s="68">
        <f t="shared" si="0"/>
        <v>-7439.269999999553</v>
      </c>
    </row>
    <row r="11" spans="1:7" ht="31.5">
      <c r="A11" s="64">
        <v>13</v>
      </c>
      <c r="B11" s="65" t="s">
        <v>16</v>
      </c>
      <c r="C11" s="66">
        <v>710</v>
      </c>
      <c r="D11" s="66" t="s">
        <v>17</v>
      </c>
      <c r="E11" s="67">
        <f>E12</f>
        <v>-4214889.38</v>
      </c>
      <c r="F11" s="67">
        <f>F12</f>
        <v>-4207450.11</v>
      </c>
      <c r="G11" s="68">
        <f t="shared" si="0"/>
        <v>-7439.269999999553</v>
      </c>
    </row>
    <row r="12" spans="1:7" ht="31.5">
      <c r="A12" s="64">
        <v>14</v>
      </c>
      <c r="B12" s="65" t="s">
        <v>18</v>
      </c>
      <c r="C12" s="66">
        <v>710</v>
      </c>
      <c r="D12" s="66" t="s">
        <v>19</v>
      </c>
      <c r="E12" s="67">
        <v>-4214889.38</v>
      </c>
      <c r="F12" s="67">
        <v>-4207450.11</v>
      </c>
      <c r="G12" s="68">
        <f t="shared" si="0"/>
        <v>-7439.269999999553</v>
      </c>
    </row>
    <row r="13" spans="1:7" ht="15.75">
      <c r="A13" s="64">
        <v>15</v>
      </c>
      <c r="B13" s="65" t="s">
        <v>20</v>
      </c>
      <c r="C13" s="66">
        <v>720</v>
      </c>
      <c r="D13" s="66" t="s">
        <v>21</v>
      </c>
      <c r="E13" s="67">
        <f>E15</f>
        <v>4243065.57</v>
      </c>
      <c r="F13" s="67">
        <f>F15</f>
        <v>4207796.16</v>
      </c>
      <c r="G13" s="68">
        <f t="shared" si="0"/>
        <v>35269.41000000015</v>
      </c>
    </row>
    <row r="14" spans="1:7" ht="15.75">
      <c r="A14" s="64">
        <v>16</v>
      </c>
      <c r="B14" s="65" t="s">
        <v>22</v>
      </c>
      <c r="C14" s="66">
        <v>720</v>
      </c>
      <c r="D14" s="66" t="s">
        <v>23</v>
      </c>
      <c r="E14" s="67">
        <f>E15</f>
        <v>4243065.57</v>
      </c>
      <c r="F14" s="67">
        <f>F15</f>
        <v>4207796.16</v>
      </c>
      <c r="G14" s="68">
        <f t="shared" si="0"/>
        <v>35269.41000000015</v>
      </c>
    </row>
    <row r="15" spans="1:7" ht="31.5">
      <c r="A15" s="64">
        <v>17</v>
      </c>
      <c r="B15" s="65" t="s">
        <v>24</v>
      </c>
      <c r="C15" s="66">
        <v>720</v>
      </c>
      <c r="D15" s="66" t="s">
        <v>25</v>
      </c>
      <c r="E15" s="67">
        <f>E16</f>
        <v>4243065.57</v>
      </c>
      <c r="F15" s="67">
        <f>F16</f>
        <v>4207796.16</v>
      </c>
      <c r="G15" s="68">
        <f t="shared" si="0"/>
        <v>35269.41000000015</v>
      </c>
    </row>
    <row r="16" spans="1:7" ht="31.5">
      <c r="A16" s="64">
        <v>18</v>
      </c>
      <c r="B16" s="65" t="s">
        <v>26</v>
      </c>
      <c r="C16" s="66">
        <v>720</v>
      </c>
      <c r="D16" s="66" t="s">
        <v>27</v>
      </c>
      <c r="E16" s="67">
        <v>4243065.57</v>
      </c>
      <c r="F16" s="67">
        <v>4207796.16</v>
      </c>
      <c r="G16" s="68">
        <f t="shared" si="0"/>
        <v>35269.41000000015</v>
      </c>
    </row>
  </sheetData>
  <sheetProtection/>
  <mergeCells count="1">
    <mergeCell ref="B2:E2"/>
  </mergeCells>
  <conditionalFormatting sqref="E7:F7 E95:F95 E22:F22 E24:F24 E9:F1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>POI HSSF rep:2.42.0.83</dc:description>
  <cp:lastModifiedBy>AMD</cp:lastModifiedBy>
  <cp:lastPrinted>2017-10-20T04:49:31Z</cp:lastPrinted>
  <dcterms:created xsi:type="dcterms:W3CDTF">2017-10-19T08:30:37Z</dcterms:created>
  <dcterms:modified xsi:type="dcterms:W3CDTF">2018-02-07T13:40:55Z</dcterms:modified>
  <cp:category/>
  <cp:version/>
  <cp:contentType/>
  <cp:contentStatus/>
</cp:coreProperties>
</file>